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25" tabRatio="546" activeTab="0"/>
  </bookViews>
  <sheets>
    <sheet name="Demand 85" sheetId="1" r:id="rId1"/>
    <sheet name="Estt. Strength" sheetId="2" r:id="rId2"/>
    <sheet name="Non-Plan" sheetId="3" r:id="rId3"/>
    <sheet name="CFI" sheetId="4" r:id="rId4"/>
    <sheet name="COVER PAGE" sheetId="5" r:id="rId5"/>
    <sheet name="MEP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'Demand 85'!$A$1:$M$449</definedName>
    <definedName name="_xlnm.Print_Area" localSheetId="1">'Estt. Strength'!$A$1:$O$46</definedName>
    <definedName name="_xlnm.Print_Area" localSheetId="2">'Non-Plan'!$A$1:$G$21</definedName>
  </definedNames>
  <calcPr fullCalcOnLoad="1"/>
</workbook>
</file>

<file path=xl/sharedStrings.xml><?xml version="1.0" encoding="utf-8"?>
<sst xmlns="http://schemas.openxmlformats.org/spreadsheetml/2006/main" count="1408" uniqueCount="727">
  <si>
    <t xml:space="preserve">     REVENUE</t>
  </si>
  <si>
    <t>CAPITAL</t>
  </si>
  <si>
    <t>Charged:</t>
  </si>
  <si>
    <t>Voted:</t>
  </si>
  <si>
    <t>III. The details are as follows:</t>
  </si>
  <si>
    <t xml:space="preserve">     (In thousand of Rupees)</t>
  </si>
  <si>
    <t>Revenue Section:</t>
  </si>
  <si>
    <t>3451</t>
  </si>
  <si>
    <t>...</t>
  </si>
  <si>
    <t>41.00.01</t>
  </si>
  <si>
    <t>Salaries</t>
  </si>
  <si>
    <t>41.00.02</t>
  </si>
  <si>
    <t>Wages</t>
  </si>
  <si>
    <t>41.00.03</t>
  </si>
  <si>
    <t>Over Time Allowance</t>
  </si>
  <si>
    <t>41.00.11</t>
  </si>
  <si>
    <t>Domestic Travel Expenses</t>
  </si>
  <si>
    <t>41.00.12</t>
  </si>
  <si>
    <t>Foreign Travel Expenses</t>
  </si>
  <si>
    <t>41.00.13</t>
  </si>
  <si>
    <t>Office Expenses</t>
  </si>
  <si>
    <t>41.00.20</t>
  </si>
  <si>
    <t>Total - Secretariat</t>
  </si>
  <si>
    <t>Total - Major Head "3451"</t>
  </si>
  <si>
    <t xml:space="preserve">2501 </t>
  </si>
  <si>
    <t>Special Programmes for Rural</t>
  </si>
  <si>
    <t>Development (Major Head)</t>
  </si>
  <si>
    <t>05</t>
  </si>
  <si>
    <t>Waste Land Development (Sub-Major Head)</t>
  </si>
  <si>
    <t>05.101</t>
  </si>
  <si>
    <t xml:space="preserve">National Waste Land </t>
  </si>
  <si>
    <t>Development Programme (Minor Head)</t>
  </si>
  <si>
    <t>01</t>
  </si>
  <si>
    <t>..</t>
  </si>
  <si>
    <t>01.02</t>
  </si>
  <si>
    <t>Other Administrative Expenses</t>
  </si>
  <si>
    <t>01.03</t>
  </si>
  <si>
    <t>Other Charges</t>
  </si>
  <si>
    <t>01.04</t>
  </si>
  <si>
    <t>02</t>
  </si>
  <si>
    <t>03</t>
  </si>
  <si>
    <t xml:space="preserve">Grants for Central Plan </t>
  </si>
  <si>
    <t>Waste Land Development-</t>
  </si>
  <si>
    <t>Total- Major Head"3601"</t>
  </si>
  <si>
    <t>3602</t>
  </si>
  <si>
    <t>Grants-in-aid to Union</t>
  </si>
  <si>
    <t xml:space="preserve">    Territory Governments (Major Head)</t>
  </si>
  <si>
    <t xml:space="preserve">    Schemes (Sub-Major Head)</t>
  </si>
  <si>
    <t>Total- Major Head"3602"</t>
  </si>
  <si>
    <t>Charged</t>
  </si>
  <si>
    <t>Voted</t>
  </si>
  <si>
    <t>Statement showing the detailed provision object head-wise</t>
  </si>
  <si>
    <t>SALARIES</t>
  </si>
  <si>
    <t>WAGES</t>
  </si>
  <si>
    <t>OVER TIME ALLOWANCE</t>
  </si>
  <si>
    <t>11</t>
  </si>
  <si>
    <t>DOMSTIC TRAVEL EXPENSES</t>
  </si>
  <si>
    <t>12</t>
  </si>
  <si>
    <t>FOREIGN TRAVEL EXPENSES</t>
  </si>
  <si>
    <t>13</t>
  </si>
  <si>
    <t>OFFICE  EXPENSES</t>
  </si>
  <si>
    <t>PUBLICATIONS</t>
  </si>
  <si>
    <t>20</t>
  </si>
  <si>
    <t>OTHER  ADMINISTRATIVE EXPENSES</t>
  </si>
  <si>
    <t>SUPPLIES AND MATERIALS</t>
  </si>
  <si>
    <t>31</t>
  </si>
  <si>
    <t>OTHER CHARGES</t>
  </si>
  <si>
    <t>TOTAL</t>
  </si>
  <si>
    <t xml:space="preserve">      ...</t>
  </si>
  <si>
    <t>CHARGED</t>
  </si>
  <si>
    <t>VOTED</t>
  </si>
  <si>
    <t xml:space="preserve">         --</t>
  </si>
  <si>
    <t xml:space="preserve">    --</t>
  </si>
  <si>
    <t xml:space="preserve">       --</t>
  </si>
  <si>
    <t xml:space="preserve"> </t>
  </si>
  <si>
    <t xml:space="preserve">     ..</t>
  </si>
  <si>
    <t>Other Expenditure (Minor Head)</t>
  </si>
  <si>
    <t>Grants-in-aid to State Governments</t>
  </si>
  <si>
    <t>(Major Head)</t>
  </si>
  <si>
    <t xml:space="preserve">  2506</t>
  </si>
  <si>
    <t>Land Reforms (Major Head)</t>
  </si>
  <si>
    <t xml:space="preserve"> Assistance for Agrarian Studies</t>
  </si>
  <si>
    <t>Central Cell</t>
  </si>
  <si>
    <t>TOTAL - Major Head "2506"</t>
  </si>
  <si>
    <t xml:space="preserve">   </t>
  </si>
  <si>
    <t>Secretariat (Minor Head)</t>
  </si>
  <si>
    <t>Department of Land Resources</t>
  </si>
  <si>
    <t>Total - Major Head  "2552"</t>
  </si>
  <si>
    <t>TOTAL - REVENUE SECTION</t>
  </si>
  <si>
    <t>North Eastern Area (Major Head)</t>
  </si>
  <si>
    <t>Land Reforms-Other Grants (Minor Head)</t>
  </si>
  <si>
    <t>…</t>
  </si>
  <si>
    <t>Supply &amp; Material</t>
  </si>
  <si>
    <t>….</t>
  </si>
  <si>
    <t>41.00.21</t>
  </si>
  <si>
    <t>00.090</t>
  </si>
  <si>
    <t>SCHEDULE</t>
  </si>
  <si>
    <t>ESTIMATED STRENGTH OF ESTABLISHMENT AND PROVISIONS THEREFOR</t>
  </si>
  <si>
    <t>Actual</t>
  </si>
  <si>
    <t>Budget</t>
  </si>
  <si>
    <t>Revised</t>
  </si>
  <si>
    <t>Group of Post</t>
  </si>
  <si>
    <t xml:space="preserve">Total No. </t>
  </si>
  <si>
    <t xml:space="preserve">No. of </t>
  </si>
  <si>
    <t xml:space="preserve">Estimated  </t>
  </si>
  <si>
    <t>Gazetted/</t>
  </si>
  <si>
    <t>Regular/</t>
  </si>
  <si>
    <t>Group 'A'</t>
  </si>
  <si>
    <t>of</t>
  </si>
  <si>
    <t>Employees</t>
  </si>
  <si>
    <t>Sanctioned</t>
  </si>
  <si>
    <t>Non-Gazetted</t>
  </si>
  <si>
    <t>Temp/</t>
  </si>
  <si>
    <t>Group-'B'</t>
  </si>
  <si>
    <t>Posts</t>
  </si>
  <si>
    <t>in position</t>
  </si>
  <si>
    <t>strength</t>
  </si>
  <si>
    <t>1. Salary</t>
  </si>
  <si>
    <t>Adhoc</t>
  </si>
  <si>
    <t>Group-'C'</t>
  </si>
  <si>
    <t>A</t>
  </si>
  <si>
    <t>B</t>
  </si>
  <si>
    <t>C</t>
  </si>
  <si>
    <t>(b) Staff</t>
  </si>
  <si>
    <t>Total Salary</t>
  </si>
  <si>
    <t>Wages.</t>
  </si>
  <si>
    <t>Overtime  Allowance</t>
  </si>
  <si>
    <t xml:space="preserve">                                (In thousands of Rupees)</t>
  </si>
  <si>
    <t>Sl.</t>
  </si>
  <si>
    <t>Demand No. and Major-Head</t>
  </si>
  <si>
    <t>Brief Parliculars of</t>
  </si>
  <si>
    <t>No.</t>
  </si>
  <si>
    <t>the Scheme</t>
  </si>
  <si>
    <t>1.</t>
  </si>
  <si>
    <t xml:space="preserve">3451' - Sectt. - Economic </t>
  </si>
  <si>
    <t>Services - Department of</t>
  </si>
  <si>
    <t xml:space="preserve">Department of Land  </t>
  </si>
  <si>
    <t xml:space="preserve">Land Resources </t>
  </si>
  <si>
    <t>Resources</t>
  </si>
  <si>
    <t>06</t>
  </si>
  <si>
    <t>41.00.06</t>
  </si>
  <si>
    <t>Medical Treatment</t>
  </si>
  <si>
    <t>--</t>
  </si>
  <si>
    <t>MEDICAL TREATMENT</t>
  </si>
  <si>
    <t>Revised Estimate,</t>
  </si>
  <si>
    <t>Budget Estimate,</t>
  </si>
  <si>
    <t>Actuals,</t>
  </si>
  <si>
    <t xml:space="preserve">Waste Land Development - National </t>
  </si>
  <si>
    <t xml:space="preserve">Waste Land Development  </t>
  </si>
  <si>
    <t>Land Reforms - Other Expenditure</t>
  </si>
  <si>
    <t xml:space="preserve">  (Mnor Head)</t>
  </si>
  <si>
    <t>Programme (Minor Head)</t>
  </si>
  <si>
    <t xml:space="preserve">Statement showing the  grantee bodies receiving funds from the sources other than </t>
  </si>
  <si>
    <t>Consolidated Funds of India (CFI)</t>
  </si>
  <si>
    <t>(Refer recommendation contained in 52nd Report of PAC)</t>
  </si>
  <si>
    <t>01.01</t>
  </si>
  <si>
    <t xml:space="preserve">Allowances and Dearness Pay </t>
  </si>
  <si>
    <t>(other than  OTA and Travel Expenses)</t>
  </si>
  <si>
    <t xml:space="preserve">Total - Integrated Watershed </t>
  </si>
  <si>
    <t xml:space="preserve">         Management Programme</t>
  </si>
  <si>
    <t xml:space="preserve">Professional Support and </t>
  </si>
  <si>
    <t xml:space="preserve">Expenditure in Union Territories </t>
  </si>
  <si>
    <t>Without Legislature</t>
  </si>
  <si>
    <t>07</t>
  </si>
  <si>
    <t>07.01</t>
  </si>
  <si>
    <t>07.01.31</t>
  </si>
  <si>
    <t>Seminar, Workshops, Conference etc.</t>
  </si>
  <si>
    <t>Management Cell</t>
  </si>
  <si>
    <t xml:space="preserve">Professional Support-Institutional </t>
  </si>
  <si>
    <t xml:space="preserve">Support, TDET, Capacity Building, </t>
  </si>
  <si>
    <t>Formula</t>
  </si>
  <si>
    <t>Total of officers salaries devided by total salarlies</t>
  </si>
  <si>
    <t>multiplied by total of next salalries</t>
  </si>
  <si>
    <t>International Cooperation</t>
  </si>
  <si>
    <t xml:space="preserve">Professional Support- Institutional </t>
  </si>
  <si>
    <t xml:space="preserve">Support, Capacity Building, M&amp;E, </t>
  </si>
  <si>
    <t>IEC and others</t>
  </si>
  <si>
    <t>07.05</t>
  </si>
  <si>
    <t>Agrarian Reforms</t>
  </si>
  <si>
    <t>(Minor Head)</t>
  </si>
  <si>
    <t>Total - International Cooperation</t>
  </si>
  <si>
    <t xml:space="preserve">Project Management Unit </t>
  </si>
  <si>
    <t xml:space="preserve">Total : Direction &amp; Administration </t>
  </si>
  <si>
    <t>Total: Other Expenditure</t>
  </si>
  <si>
    <t>Direction and Administration</t>
  </si>
  <si>
    <t>01.01.20</t>
  </si>
  <si>
    <t>00.001</t>
  </si>
  <si>
    <t>01.03.50</t>
  </si>
  <si>
    <t>01.04.50</t>
  </si>
  <si>
    <t>01.05</t>
  </si>
  <si>
    <t>01.05.50</t>
  </si>
  <si>
    <t xml:space="preserve"> 15</t>
  </si>
  <si>
    <t xml:space="preserve"> 15.02</t>
  </si>
  <si>
    <t xml:space="preserve"> 15.02.31</t>
  </si>
  <si>
    <t xml:space="preserve"> 03.467</t>
  </si>
  <si>
    <t xml:space="preserve">                TOTAL</t>
  </si>
  <si>
    <t>Administrative</t>
  </si>
  <si>
    <t xml:space="preserve"> Expenditure of</t>
  </si>
  <si>
    <t>Actuals 2007-08</t>
  </si>
  <si>
    <t>R.E. 2008-09</t>
  </si>
  <si>
    <t>B.E.2009-10</t>
  </si>
  <si>
    <t>Grants-in-Aid - General</t>
  </si>
  <si>
    <t>Grants-in-aid - General</t>
  </si>
  <si>
    <t>01.03.31</t>
  </si>
  <si>
    <t xml:space="preserve">Grants-in-aid - General </t>
  </si>
  <si>
    <t xml:space="preserve">Grants-in-Aid - General </t>
  </si>
  <si>
    <t xml:space="preserve">Grants-in-aid -General </t>
  </si>
  <si>
    <t>assets</t>
  </si>
  <si>
    <t xml:space="preserve">Grants for creation of capital </t>
  </si>
  <si>
    <t>CAPITAL ASSETS</t>
  </si>
  <si>
    <t xml:space="preserve">GRANTS FOR CREATION OF </t>
  </si>
  <si>
    <t>GRANTS-IN-AID - GENERAL</t>
  </si>
  <si>
    <t>01.01.31</t>
  </si>
  <si>
    <t>RATIO OF SALARIES</t>
  </si>
  <si>
    <t>भूमि संसाधन विभाग</t>
  </si>
  <si>
    <t xml:space="preserve">   राजस्व</t>
  </si>
  <si>
    <t>पूंजी</t>
  </si>
  <si>
    <t xml:space="preserve">     योग</t>
  </si>
  <si>
    <t>ब्यौरा इस प्रकार है</t>
  </si>
  <si>
    <t>वास्तविक</t>
  </si>
  <si>
    <t>बजट अनुमान</t>
  </si>
  <si>
    <t>संशोधित अनुमान</t>
  </si>
  <si>
    <t>राजस्व भाग</t>
  </si>
  <si>
    <t>वेतन</t>
  </si>
  <si>
    <t>मजदूरी</t>
  </si>
  <si>
    <t>समयोपरि भत्ता</t>
  </si>
  <si>
    <t>चिकित्सा उपचार</t>
  </si>
  <si>
    <t>अन्तर्देशीय यात्रा व्यय</t>
  </si>
  <si>
    <t>विदेश यात्रा व्यय</t>
  </si>
  <si>
    <t>कार्यालय व्यय</t>
  </si>
  <si>
    <t>अन्य प्रशासनीक व्यय</t>
  </si>
  <si>
    <t>योग -- सचिवालय</t>
  </si>
  <si>
    <t>राष्ट्रीय बंजर भूमि विकास कार्यक्रम</t>
  </si>
  <si>
    <t>अन्य प्रभार</t>
  </si>
  <si>
    <t>कार्यक्रम</t>
  </si>
  <si>
    <t>सहायता अनुदान - सामान्य</t>
  </si>
  <si>
    <t>टीडीईटी क्षमता निर्माण एम एंड ई</t>
  </si>
  <si>
    <t>अन्य प्रशासनिक व्यय</t>
  </si>
  <si>
    <t>एम एंड आई ई सी आई टी</t>
  </si>
  <si>
    <t>तथा अन्य</t>
  </si>
  <si>
    <t>पूजीगत परिसम्पतियों के सृजन के</t>
  </si>
  <si>
    <t>लिये अनुदान</t>
  </si>
  <si>
    <t>बंजर भूमि विकास- राष्ट्रीय</t>
  </si>
  <si>
    <t>बंजर भूमि विकास कार्यक्रम</t>
  </si>
  <si>
    <t xml:space="preserve">               विषय शीर्षगत प्रावधानों का विस्तृत विवरण</t>
  </si>
  <si>
    <t>प्रकाशन</t>
  </si>
  <si>
    <t>आपूर्ति एवं सामग्री</t>
  </si>
  <si>
    <t xml:space="preserve"> अनुसूची</t>
  </si>
  <si>
    <t>बजट</t>
  </si>
  <si>
    <t>संशोधित</t>
  </si>
  <si>
    <t>1- वेतन</t>
  </si>
  <si>
    <t>कुल वेतन</t>
  </si>
  <si>
    <t>भत्ते एवं मंहगाई वेतन</t>
  </si>
  <si>
    <t>विदेशी यात्रा भत्ता</t>
  </si>
  <si>
    <t>क्रम</t>
  </si>
  <si>
    <t>संख्या</t>
  </si>
  <si>
    <t>मांग संख्या व मुख्य शीर्ष</t>
  </si>
  <si>
    <t>सृजन के लिये अनुदान</t>
  </si>
  <si>
    <t xml:space="preserve">पूजीगत परिसम्पतियों के </t>
  </si>
  <si>
    <t xml:space="preserve">ग्रामीण विकास के लिए विशेष </t>
  </si>
  <si>
    <t xml:space="preserve">राष्ट्रीय बंजर भूमि विकास </t>
  </si>
  <si>
    <t>Other Administrative  Expenses</t>
  </si>
  <si>
    <t>Total : Management Cell</t>
  </si>
  <si>
    <t xml:space="preserve">ग्रामीण विकास के लिए विशेष  </t>
  </si>
  <si>
    <t>00.298</t>
  </si>
  <si>
    <t>00.796</t>
  </si>
  <si>
    <t>00.300</t>
  </si>
  <si>
    <t>03.789</t>
  </si>
  <si>
    <t>03.796</t>
  </si>
  <si>
    <t xml:space="preserve">Total : Professional Support -  </t>
  </si>
  <si>
    <t xml:space="preserve">      Institutional Support, Capacity  </t>
  </si>
  <si>
    <t xml:space="preserve">      Building, M&amp;E, IEC and others</t>
  </si>
  <si>
    <t>भूमि सुधार - अन्य अनुदान (लघु शीर्ष)</t>
  </si>
  <si>
    <t xml:space="preserve">  (लघु शीर्ष)</t>
  </si>
  <si>
    <t>सहायता अनुदान &amp;  सामान्य</t>
  </si>
  <si>
    <t xml:space="preserve">        Modernisation Programme</t>
  </si>
  <si>
    <t xml:space="preserve">राज्य सरकारों को सहायता  </t>
  </si>
  <si>
    <t>ACTUAL</t>
  </si>
  <si>
    <t>B.E. AND R.E.</t>
  </si>
  <si>
    <t>NEXT B.E.</t>
  </si>
  <si>
    <t xml:space="preserve"> भूमि संसाधन विभाग</t>
  </si>
  <si>
    <r>
      <t>3451</t>
    </r>
    <r>
      <rPr>
        <b/>
        <sz val="10"/>
        <rFont val="Arial"/>
        <family val="2"/>
      </rPr>
      <t>-</t>
    </r>
    <r>
      <rPr>
        <b/>
        <sz val="10"/>
        <rFont val="Arjun"/>
        <family val="0"/>
      </rPr>
      <t>सचिवालय- आर्थिक सेवाएं</t>
    </r>
  </si>
  <si>
    <r>
      <rPr>
        <b/>
        <sz val="12"/>
        <rFont val="Arial"/>
        <family val="2"/>
      </rPr>
      <t>(</t>
    </r>
    <r>
      <rPr>
        <b/>
        <sz val="12"/>
        <rFont val="Arjun"/>
        <family val="0"/>
      </rPr>
      <t>क</t>
    </r>
    <r>
      <rPr>
        <b/>
        <sz val="12"/>
        <rFont val="Arial"/>
        <family val="2"/>
      </rPr>
      <t>)</t>
    </r>
    <r>
      <rPr>
        <b/>
        <sz val="12"/>
        <rFont val="Arjun"/>
        <family val="0"/>
      </rPr>
      <t xml:space="preserve"> अधिकारी</t>
    </r>
  </si>
  <si>
    <t>Land Reforms-Other Grants</t>
  </si>
  <si>
    <t xml:space="preserve">Land Reforms-Other Grants </t>
  </si>
  <si>
    <t xml:space="preserve">भूमि सुधार - अन्य अनुदान </t>
  </si>
  <si>
    <t>Management Project "Neeranchal"</t>
  </si>
  <si>
    <t xml:space="preserve">World Bank Assisted Watershed </t>
  </si>
  <si>
    <t xml:space="preserve">Total : World Bank Assisted </t>
  </si>
  <si>
    <t xml:space="preserve"> "Neeranchal"</t>
  </si>
  <si>
    <t>Watershed Management Project</t>
  </si>
  <si>
    <t>प्रबंधन परियोजना नीरांचल</t>
  </si>
  <si>
    <t>10</t>
  </si>
  <si>
    <t>10.02</t>
  </si>
  <si>
    <t>10.02.11</t>
  </si>
  <si>
    <t>10.02.12</t>
  </si>
  <si>
    <t>10.02.13</t>
  </si>
  <si>
    <t>10.03</t>
  </si>
  <si>
    <t>10.03.50</t>
  </si>
  <si>
    <t>10.04</t>
  </si>
  <si>
    <t xml:space="preserve">          ..</t>
  </si>
  <si>
    <t xml:space="preserve">Professional Support </t>
  </si>
  <si>
    <t>Actuals</t>
  </si>
  <si>
    <t>Next B.E.</t>
  </si>
  <si>
    <t>B.E. &amp; R.E.</t>
  </si>
  <si>
    <t>OFFICERS = 68%</t>
  </si>
  <si>
    <t>STAFF         = 32%</t>
  </si>
  <si>
    <t>with Increment</t>
  </si>
  <si>
    <t>67000-79000+12000</t>
  </si>
  <si>
    <t>37400-67000+10000</t>
  </si>
  <si>
    <t>37400-67000+8900</t>
  </si>
  <si>
    <t>15600-39100+7600</t>
  </si>
  <si>
    <t>15600-39100+6600</t>
  </si>
  <si>
    <t>9300-34800+4200</t>
  </si>
  <si>
    <t>5200-20200+2800</t>
  </si>
  <si>
    <t>5200-20200+2400</t>
  </si>
  <si>
    <t>STAFF        = 32%</t>
  </si>
  <si>
    <t>Project Management Cell</t>
  </si>
  <si>
    <t>Total: National Rehabilitation Policy</t>
  </si>
  <si>
    <t>Grants for Union Terriory Plan</t>
  </si>
  <si>
    <t>10.04.50</t>
  </si>
  <si>
    <t>10.05</t>
  </si>
  <si>
    <t>10.05.50</t>
  </si>
  <si>
    <t>01.02.11</t>
  </si>
  <si>
    <t>06.00.01</t>
  </si>
  <si>
    <t>06.00.11</t>
  </si>
  <si>
    <t>06.00.12</t>
  </si>
  <si>
    <t>06.00.13</t>
  </si>
  <si>
    <t>06.00.50</t>
  </si>
  <si>
    <t>02.661</t>
  </si>
  <si>
    <t>01.00.31</t>
  </si>
  <si>
    <t>03.00.31</t>
  </si>
  <si>
    <t>789</t>
  </si>
  <si>
    <t>796</t>
  </si>
  <si>
    <t>02.467</t>
  </si>
  <si>
    <t>22</t>
  </si>
  <si>
    <t>22.00.31</t>
  </si>
  <si>
    <t>assets(NILAM)</t>
  </si>
  <si>
    <t>Pradhan Mantri Krishi Sinchai Yojana -</t>
  </si>
  <si>
    <t xml:space="preserve">Total : Pradhan Mantri Krishi Sinchai </t>
  </si>
  <si>
    <t xml:space="preserve">Total:  Pradhan Mantri Krishi Sinchai </t>
  </si>
  <si>
    <t>TOTAL - Major Head "2501"</t>
  </si>
  <si>
    <t>11.01.50</t>
  </si>
  <si>
    <t>11.02.11</t>
  </si>
  <si>
    <t>11.02.13</t>
  </si>
  <si>
    <t>11.02.20</t>
  </si>
  <si>
    <t>12.01.50</t>
  </si>
  <si>
    <t>07.01.35</t>
  </si>
  <si>
    <t>76.01.31</t>
  </si>
  <si>
    <t>04</t>
  </si>
  <si>
    <t>04.00.31</t>
  </si>
  <si>
    <t>61.00.31</t>
  </si>
  <si>
    <t>62.00.31</t>
  </si>
  <si>
    <t>STAFF         = 35%</t>
  </si>
  <si>
    <t>OFFICERS = 65%</t>
  </si>
  <si>
    <t>Salaries devided by 4.0/6.0</t>
  </si>
  <si>
    <t>i.e. 39% salaries + 61% Allownces</t>
  </si>
  <si>
    <t>i.e. 40% salaries + 60% Allownces</t>
  </si>
  <si>
    <t>i.e. 55% salaries + 45% Allownces</t>
  </si>
  <si>
    <t>Salaries devided by 5.5/4.5</t>
  </si>
  <si>
    <t xml:space="preserve">Management Cell </t>
  </si>
  <si>
    <t xml:space="preserve">Foreign Travel Expenses  </t>
  </si>
  <si>
    <t xml:space="preserve">Office Expenses  </t>
  </si>
  <si>
    <t xml:space="preserve">Other Charges            </t>
  </si>
  <si>
    <t xml:space="preserve">Programme Component   </t>
  </si>
  <si>
    <t xml:space="preserve">assets   </t>
  </si>
  <si>
    <t xml:space="preserve">assets </t>
  </si>
  <si>
    <t>11.02.12</t>
  </si>
  <si>
    <t>04.00.35</t>
  </si>
  <si>
    <t>DEPARTMENT OF LAND RESOURCES</t>
  </si>
  <si>
    <t xml:space="preserve">प्रधानमंत्री कृषि सिंचाई योजना </t>
  </si>
  <si>
    <t>(वाटरशेड विकास घटक)</t>
  </si>
  <si>
    <t>कार्यक्रम घटक</t>
  </si>
  <si>
    <t xml:space="preserve">Watershed Development Component   </t>
  </si>
  <si>
    <t xml:space="preserve">Watershed Development Component </t>
  </si>
  <si>
    <t xml:space="preserve">Watershed Development Component  </t>
  </si>
  <si>
    <t xml:space="preserve">Digital India Land Records </t>
  </si>
  <si>
    <t xml:space="preserve">Total : Digital India Land Records </t>
  </si>
  <si>
    <t>Modernisation Programme</t>
  </si>
  <si>
    <t>07.01.20</t>
  </si>
  <si>
    <t>07.02</t>
  </si>
  <si>
    <t>07.02.11</t>
  </si>
  <si>
    <t>07.02.12</t>
  </si>
  <si>
    <t>07.02.50</t>
  </si>
  <si>
    <t>07.03</t>
  </si>
  <si>
    <t>07.03.31</t>
  </si>
  <si>
    <t>07.03.35</t>
  </si>
  <si>
    <t>07.03.50</t>
  </si>
  <si>
    <t>07.05.50</t>
  </si>
  <si>
    <t xml:space="preserve"> 16</t>
  </si>
  <si>
    <t xml:space="preserve"> 16.01</t>
  </si>
  <si>
    <t xml:space="preserve"> 16.01.31</t>
  </si>
  <si>
    <t xml:space="preserve"> 16.02</t>
  </si>
  <si>
    <t xml:space="preserve"> 16.02.31</t>
  </si>
  <si>
    <t>16.02.35</t>
  </si>
  <si>
    <t xml:space="preserve">National Land Records </t>
  </si>
  <si>
    <t xml:space="preserve"> 06</t>
  </si>
  <si>
    <t xml:space="preserve">Digiital India Land Records </t>
  </si>
  <si>
    <t>06.00.31</t>
  </si>
  <si>
    <t>06.00.35</t>
  </si>
  <si>
    <t xml:space="preserve">Total : National Land Records </t>
  </si>
  <si>
    <t xml:space="preserve"> 09</t>
  </si>
  <si>
    <t xml:space="preserve"> 09.00.31</t>
  </si>
  <si>
    <t xml:space="preserve"> 26</t>
  </si>
  <si>
    <t>26.00</t>
  </si>
  <si>
    <t>26.00.31</t>
  </si>
  <si>
    <t xml:space="preserve"> 20</t>
  </si>
  <si>
    <t>20.00</t>
  </si>
  <si>
    <t>20.00.31</t>
  </si>
  <si>
    <t xml:space="preserve">37400-67000+8700 </t>
  </si>
  <si>
    <t>9300-34800+4800+ and 4600</t>
  </si>
  <si>
    <t>माह</t>
  </si>
  <si>
    <t>Month</t>
  </si>
  <si>
    <r>
      <t xml:space="preserve">             </t>
    </r>
    <r>
      <rPr>
        <sz val="14"/>
        <color indexed="8"/>
        <rFont val="Times New Roman"/>
        <family val="1"/>
      </rPr>
      <t xml:space="preserve">Total      </t>
    </r>
    <r>
      <rPr>
        <sz val="14"/>
        <color indexed="8"/>
        <rFont val="Calibri"/>
        <family val="2"/>
      </rPr>
      <t xml:space="preserve">   योग </t>
    </r>
  </si>
  <si>
    <r>
      <rPr>
        <sz val="14"/>
        <color indexed="8"/>
        <rFont val="Times New Roman"/>
        <family val="1"/>
      </rPr>
      <t xml:space="preserve">Cumulative Total  </t>
    </r>
    <r>
      <rPr>
        <sz val="14"/>
        <color indexed="8"/>
        <rFont val="Calibri"/>
        <family val="2"/>
      </rPr>
      <t xml:space="preserve"> संचयी योग</t>
    </r>
  </si>
  <si>
    <t>अप्रैल</t>
  </si>
  <si>
    <t xml:space="preserve">April </t>
  </si>
  <si>
    <t>मई</t>
  </si>
  <si>
    <t xml:space="preserve">May </t>
  </si>
  <si>
    <t>जून</t>
  </si>
  <si>
    <t xml:space="preserve">June </t>
  </si>
  <si>
    <t>जुलाइ</t>
  </si>
  <si>
    <t>July</t>
  </si>
  <si>
    <t>अगस्‍त</t>
  </si>
  <si>
    <t>August</t>
  </si>
  <si>
    <t>सितम्‍बर</t>
  </si>
  <si>
    <t xml:space="preserve">September </t>
  </si>
  <si>
    <t>अक्‍टूबर</t>
  </si>
  <si>
    <t xml:space="preserve">October </t>
  </si>
  <si>
    <t>नवम्‍बर</t>
  </si>
  <si>
    <t xml:space="preserve">November </t>
  </si>
  <si>
    <t>दिसम्‍बर</t>
  </si>
  <si>
    <t xml:space="preserve">December </t>
  </si>
  <si>
    <t>जनवरी</t>
  </si>
  <si>
    <t>January</t>
  </si>
  <si>
    <t>फरवरी</t>
  </si>
  <si>
    <t>February</t>
  </si>
  <si>
    <t>मार्च</t>
  </si>
  <si>
    <t>March</t>
  </si>
  <si>
    <t>योग</t>
  </si>
  <si>
    <t xml:space="preserve">Total </t>
  </si>
  <si>
    <r>
      <t xml:space="preserve">(रू </t>
    </r>
    <r>
      <rPr>
        <sz val="10"/>
        <color indexed="8"/>
        <rFont val="Rupee Foradian"/>
        <family val="2"/>
      </rPr>
      <t>करोड़ में)</t>
    </r>
  </si>
  <si>
    <r>
      <t xml:space="preserve">(Rs. </t>
    </r>
    <r>
      <rPr>
        <sz val="10"/>
        <color indexed="8"/>
        <rFont val="Times New Roman"/>
        <family val="1"/>
      </rPr>
      <t>in crores)</t>
    </r>
  </si>
  <si>
    <t>2017-2018</t>
  </si>
  <si>
    <t>00.789</t>
  </si>
  <si>
    <t>Digital India Land Records Modernization Proramme</t>
  </si>
  <si>
    <t>Grants-in-aid-General</t>
  </si>
  <si>
    <t>01.00</t>
  </si>
  <si>
    <t>Grants to District Rural Development Agencies/Other Agencies</t>
  </si>
  <si>
    <t>16.03</t>
  </si>
  <si>
    <t>16.03.31</t>
  </si>
  <si>
    <t>Grants-in-Aid-General</t>
  </si>
  <si>
    <t>02.00.31</t>
  </si>
  <si>
    <t>Demand No.83 - Department of  Land Resources</t>
  </si>
  <si>
    <t>Land Reforms - Others Grants (Sub-Head)</t>
  </si>
  <si>
    <r>
      <t xml:space="preserve">           </t>
    </r>
    <r>
      <rPr>
        <sz val="14"/>
        <color indexed="8"/>
        <rFont val="Times New Roman"/>
        <family val="1"/>
      </rPr>
      <t xml:space="preserve"> Scheme           </t>
    </r>
    <r>
      <rPr>
        <sz val="14"/>
        <color indexed="8"/>
        <rFont val="Calibri"/>
        <family val="2"/>
      </rPr>
      <t xml:space="preserve"> आयोजना</t>
    </r>
  </si>
  <si>
    <r>
      <rPr>
        <sz val="14"/>
        <color indexed="8"/>
        <rFont val="Times New Roman"/>
        <family val="1"/>
      </rPr>
      <t xml:space="preserve">Non-Scheme   </t>
    </r>
    <r>
      <rPr>
        <sz val="14"/>
        <color indexed="8"/>
        <rFont val="Calibri"/>
        <family val="2"/>
      </rPr>
      <t>आयोगना-भिन्‍न</t>
    </r>
  </si>
  <si>
    <r>
      <t xml:space="preserve">मांग संख्या 83 </t>
    </r>
    <r>
      <rPr>
        <b/>
        <sz val="12"/>
        <rFont val="Arial"/>
        <family val="2"/>
      </rPr>
      <t xml:space="preserve">- </t>
    </r>
    <r>
      <rPr>
        <b/>
        <sz val="12"/>
        <rFont val="Arjun"/>
        <family val="0"/>
      </rPr>
      <t>भूमि संसाधन विभाग</t>
    </r>
  </si>
  <si>
    <t>Revised Pay Scale</t>
  </si>
  <si>
    <t>Total</t>
  </si>
  <si>
    <t>Level</t>
  </si>
  <si>
    <t>Scale</t>
  </si>
  <si>
    <t>182200-224100</t>
  </si>
  <si>
    <t>144200-218100</t>
  </si>
  <si>
    <t>13A</t>
  </si>
  <si>
    <t>131100-216600</t>
  </si>
  <si>
    <t>1185500-214100</t>
  </si>
  <si>
    <t>78800-209200</t>
  </si>
  <si>
    <t>67700-208700</t>
  </si>
  <si>
    <t>53100-167800</t>
  </si>
  <si>
    <t>47600-151100</t>
  </si>
  <si>
    <t>44900-142400</t>
  </si>
  <si>
    <t>35400-112400</t>
  </si>
  <si>
    <t>29200-92300</t>
  </si>
  <si>
    <t>25500-81100</t>
  </si>
  <si>
    <t>21700-69100</t>
  </si>
  <si>
    <t>19900-63200</t>
  </si>
  <si>
    <t>56100-177500</t>
  </si>
  <si>
    <t>06.101</t>
  </si>
  <si>
    <t>53</t>
  </si>
  <si>
    <t>Grant-in-Aid for creation of Capital Asset</t>
  </si>
  <si>
    <t>Grant-in-Aid General</t>
  </si>
  <si>
    <t>53.00.35</t>
  </si>
  <si>
    <t>45</t>
  </si>
  <si>
    <t>45.00.31</t>
  </si>
  <si>
    <t>47</t>
  </si>
  <si>
    <t>47.00.31</t>
  </si>
  <si>
    <t>06.102</t>
  </si>
  <si>
    <t>09</t>
  </si>
  <si>
    <t>( Sub Head)</t>
  </si>
  <si>
    <t>Watershed Management Project- "Neeranchal'</t>
  </si>
  <si>
    <t>World Bank Assistance</t>
  </si>
  <si>
    <t>09.03.31</t>
  </si>
  <si>
    <t>53.00.31</t>
  </si>
  <si>
    <t>Prahdan Mantri Krishi Sinchayee Yojana-Watershed Development Component</t>
  </si>
  <si>
    <t>Pradhan Mantri Krishi Sinchai Yojana -Watershed Development Component</t>
  </si>
  <si>
    <t>47.00.35</t>
  </si>
  <si>
    <t>45.00.35</t>
  </si>
  <si>
    <t>Total : Pradhan Mantri Krishi Sinchai Yojana -</t>
  </si>
  <si>
    <t xml:space="preserve">            Watershed Development Component</t>
  </si>
  <si>
    <t>2018-2019</t>
  </si>
  <si>
    <t xml:space="preserve">  </t>
  </si>
  <si>
    <t xml:space="preserve">        </t>
  </si>
  <si>
    <t xml:space="preserve">      </t>
  </si>
  <si>
    <t>Revenue</t>
  </si>
  <si>
    <t>Modernisation Programme(sub-head)</t>
  </si>
  <si>
    <t>National Rehabilitation Policy(sub-head)</t>
  </si>
  <si>
    <t xml:space="preserve">Yojana - Watershed Development Component   </t>
  </si>
  <si>
    <t>Budget Estimate</t>
  </si>
  <si>
    <t>Deduct Recoveries over payment</t>
  </si>
  <si>
    <t>Deduct Recoveries</t>
  </si>
  <si>
    <t>49</t>
  </si>
  <si>
    <t>51</t>
  </si>
  <si>
    <t>55</t>
  </si>
  <si>
    <t>2019-2020</t>
  </si>
  <si>
    <t xml:space="preserve">        DEMANDS FOR GRANTS, 2019-2020</t>
  </si>
  <si>
    <t>राजस्‍व</t>
  </si>
  <si>
    <t xml:space="preserve">        राजस्‍व</t>
  </si>
  <si>
    <t xml:space="preserve">            Revenue</t>
  </si>
  <si>
    <t>सचिवालय (लघु शीर्ष)</t>
  </si>
  <si>
    <t xml:space="preserve">              Revenue</t>
  </si>
  <si>
    <t xml:space="preserve">      राजस्‍व</t>
  </si>
  <si>
    <t>कार्यक्रम  (मुख्य शीर्ष)</t>
  </si>
  <si>
    <t xml:space="preserve"> अन्‍य प्रभार</t>
  </si>
  <si>
    <t xml:space="preserve">       Revenue</t>
  </si>
  <si>
    <t>बंजर भूमि विकास (उप शीर्ष)</t>
  </si>
  <si>
    <t>(लघु शीर्ष)</t>
  </si>
  <si>
    <t>वाटरशेड विकास घटक</t>
  </si>
  <si>
    <t>प्रधानमंत्री कृषि सिंचाई योजना -</t>
  </si>
  <si>
    <t xml:space="preserve">  - Watershed Development Component </t>
  </si>
  <si>
    <t>Total : Pradhan Mantri Krishi Sinchai Yojana</t>
  </si>
  <si>
    <t xml:space="preserve"> वाटरशेड विकास घटक</t>
  </si>
  <si>
    <t>भूमि सुधार (मुख्य शीर्ष)</t>
  </si>
  <si>
    <t>राष्ट्रीय पुनर्वास नीति (उप शीर्ष)</t>
  </si>
  <si>
    <t xml:space="preserve">           Revenue</t>
  </si>
  <si>
    <t>अन्‍य प्रभार</t>
  </si>
  <si>
    <t xml:space="preserve">भूमि सुधार - अन्य अनुदान (उप शीर्ष) </t>
  </si>
  <si>
    <t>अन्य व्यय (लघु शीर्ष)</t>
  </si>
  <si>
    <t xml:space="preserve">                Revenue</t>
  </si>
  <si>
    <t>उत्तर पूर्वी क्षेत्र (मुख्य शीर्ष)</t>
  </si>
  <si>
    <t xml:space="preserve">    वाटरशेड विकास घटक</t>
  </si>
  <si>
    <t xml:space="preserve">Yojana -  Watershed Development Component  </t>
  </si>
  <si>
    <t>भूमि सुधार - अन्य व्यय</t>
  </si>
  <si>
    <t>(मुख्य शीर्ष)</t>
  </si>
  <si>
    <t xml:space="preserve">          Revenue</t>
  </si>
  <si>
    <t xml:space="preserve">      Revenue</t>
  </si>
  <si>
    <t xml:space="preserve">अनुदान (मुख्य शीर्ष)  </t>
  </si>
  <si>
    <t>बंजर भूमि विकास - राष्ट्रीय</t>
  </si>
  <si>
    <t>सहायता अनुदान -  सामान्य</t>
  </si>
  <si>
    <t>Scheme (Sub-Major Head)</t>
  </si>
  <si>
    <t>सहायता अनुदान  (उप मुख्य शीर्ष)</t>
  </si>
  <si>
    <t>Centrally Sponsored Scheme (sub-Major Head)</t>
  </si>
  <si>
    <t>प्रधानमंत्री कृषि सिंचाई योजना- वाटरशेड विकास घटक</t>
  </si>
  <si>
    <t>वाटरशैड प्रबंधन परियोजा "नीरांचल"</t>
  </si>
  <si>
    <t>(उप शीर्ष)</t>
  </si>
  <si>
    <t>अनुदान (मुख्य शीर्ष)</t>
  </si>
  <si>
    <t>अनुदान (उप मुख्य शीर्ष)</t>
  </si>
  <si>
    <t xml:space="preserve"> कार्यक्रम (मुख्य शीर्ष)</t>
  </si>
  <si>
    <t>Special Component Plan for Scheduled Caste (Minor Head)</t>
  </si>
  <si>
    <t>अनुसूचित जाति के लिए विशेष घटक योजना (लघु शीर्ष)</t>
  </si>
  <si>
    <t>Tribal Area Sub Plan (Minor Head)</t>
  </si>
  <si>
    <t>जनजातीय क्षेत्र उप योजना (लघु शीर्ष)</t>
  </si>
  <si>
    <t>जनजातीय क्षेत्र उप योजना (लघु प्रमुख)</t>
  </si>
  <si>
    <t xml:space="preserve">Special Component Plan for Scheduled Caste </t>
  </si>
  <si>
    <t>Central Assistance / Share (Minor Head)</t>
  </si>
  <si>
    <t xml:space="preserve">जनजातीय क्षेत्र उप योजना (लघु शीर्ष) </t>
  </si>
  <si>
    <t>Externally Aided Projects - Grants for Centrally Sponsored Schemes (Minor Head)</t>
  </si>
  <si>
    <t>DEMANDS FOR GRANTS, 2019-2020</t>
  </si>
  <si>
    <t>9300-34800+5400</t>
  </si>
  <si>
    <r>
      <t>अनुदानों की मांगे</t>
    </r>
    <r>
      <rPr>
        <b/>
        <sz val="12"/>
        <rFont val="Arial"/>
        <family val="2"/>
      </rPr>
      <t>,</t>
    </r>
    <r>
      <rPr>
        <b/>
        <sz val="12"/>
        <rFont val="Kruti Dev 010"/>
        <family val="0"/>
      </rPr>
      <t xml:space="preserve"> </t>
    </r>
    <r>
      <rPr>
        <b/>
        <sz val="12"/>
        <rFont val="Arial"/>
        <family val="2"/>
      </rPr>
      <t>2019-2020</t>
    </r>
  </si>
  <si>
    <t>Statement showing broad details of Non-Plan Expenditure provisions costing Rs.25 Lakh and above in B.E. 2019-2020</t>
  </si>
  <si>
    <t xml:space="preserve">           DEMANDS FOR GRANTS : 2019-2020</t>
  </si>
  <si>
    <t>प्रभारित</t>
  </si>
  <si>
    <t>दत्तमत</t>
  </si>
  <si>
    <t>बंजर भूमि विकास- उप मुख्य शीर्ष</t>
  </si>
  <si>
    <t>कार्यक्रम (लघु शीर्ष)</t>
  </si>
  <si>
    <t xml:space="preserve">विश्व बैंक सहायता प्राप्त वाटरशेड </t>
  </si>
  <si>
    <t>प्रबंधन परियोजना "नीरांचल"</t>
  </si>
  <si>
    <t>प्रबंधन प्रकोष्ठ</t>
  </si>
  <si>
    <t>योग प्रबंधन प्रकोष्ठ</t>
  </si>
  <si>
    <t>सेमिनार, कार्यशाला, सम्मेलन इत्यादि</t>
  </si>
  <si>
    <t xml:space="preserve">व्यावसायिक सहायता तथा </t>
  </si>
  <si>
    <t>परियोजना प्रबंधन प्रकोष्ठ</t>
  </si>
  <si>
    <t xml:space="preserve">योग  विश्व बैंक सहायता प्राप्त </t>
  </si>
  <si>
    <t xml:space="preserve">     वाटरशेड प्रबंधन परियोजना </t>
  </si>
  <si>
    <t xml:space="preserve">     "नीरांचल"</t>
  </si>
  <si>
    <t xml:space="preserve">           रुपए हजार में</t>
  </si>
  <si>
    <t xml:space="preserve">          रुपए हजार में</t>
  </si>
  <si>
    <t>बंजर भूमि विकास (उप मुख्य शीर्ष)</t>
  </si>
  <si>
    <t xml:space="preserve"> योग प्रबंधन प्रकोष्ठ</t>
  </si>
  <si>
    <t>अन्य कार्यकलाप</t>
  </si>
  <si>
    <t xml:space="preserve">व्यावसयिक सहायता-संथागत सहायता </t>
  </si>
  <si>
    <t>आई ई सी, आई टी तथा अन्य</t>
  </si>
  <si>
    <t>योग : प्रधानमंत्री कृषि सिंचाई योजना -</t>
  </si>
  <si>
    <t>योग मुख्य शीर्ष  "2501"</t>
  </si>
  <si>
    <t xml:space="preserve">    रुपए हजार में</t>
  </si>
  <si>
    <t xml:space="preserve">निदेशन एवं प्रशासन </t>
  </si>
  <si>
    <t>राष्ट्रीय भूमि अभिलेख</t>
  </si>
  <si>
    <t>आधुनिकीकरण कार्यक्रम (उप शीर्ष)</t>
  </si>
  <si>
    <t>केन्द्रीय प्रकोष्ठ</t>
  </si>
  <si>
    <t>एम एंड आई ई सी</t>
  </si>
  <si>
    <t xml:space="preserve">क्षमता निर्माण, एम एंड ई आईईसी </t>
  </si>
  <si>
    <t>परियोजना प्रबंधन एकक</t>
  </si>
  <si>
    <t>कृषि भूमि संबधी सुधार</t>
  </si>
  <si>
    <t>योग- राष्ट्रीय पुनर्वास नीति</t>
  </si>
  <si>
    <t xml:space="preserve">योग : व्यावसयिक सहायता- संस्‍थागत सहायता,  </t>
  </si>
  <si>
    <t>योग-निदेशन एंव प्रशासन</t>
  </si>
  <si>
    <t>योग- अन्य व्यय</t>
  </si>
  <si>
    <t>योग मुख्य शीर्ष  "2506"</t>
  </si>
  <si>
    <t>योग  प्रधानमंत्री कृषि सिंचाई योजना -</t>
  </si>
  <si>
    <t>योग मुख्य शीर्ष  "2552"</t>
  </si>
  <si>
    <t>योग प्रधानमंत्री कृषि सिंचाई योजना -</t>
  </si>
  <si>
    <t xml:space="preserve">योग - प्रधानमंत्री कृषि सिंचाई योजना - </t>
  </si>
  <si>
    <t>योग - मुख्य शीर्ष : 3601:</t>
  </si>
  <si>
    <t>योग : मुख्य शीर्ष "3602"</t>
  </si>
  <si>
    <t xml:space="preserve">योग </t>
  </si>
  <si>
    <t>योग समेकित वाटरशैड प्रवंधन</t>
  </si>
  <si>
    <t xml:space="preserve">योग : व्यावसायिक सहायता, संस्‍थागत सहायता,  </t>
  </si>
  <si>
    <t>व्यावसयिक सहायता - संस्थागत सहायता क्षमता निर्माण,</t>
  </si>
  <si>
    <t xml:space="preserve">         रूपए हजार में</t>
  </si>
  <si>
    <t>डिजिटल इंडिया भूमि अभिलेख</t>
  </si>
  <si>
    <t>आधुनिकीकरण कार्यक्रम</t>
  </si>
  <si>
    <t>अन्तर्राष्ट्रीय सहयोग</t>
  </si>
  <si>
    <t>अन्तर्देशीय यात्रा व्यय-संस्थागत सहायता</t>
  </si>
  <si>
    <t>योग - अन्तर्राष्ट्रीय सहयोग</t>
  </si>
  <si>
    <t xml:space="preserve">व्यावसायिक सहायता क्षमता निर्माण, </t>
  </si>
  <si>
    <t>लिये अनुदान (एनआईएलएएम)</t>
  </si>
  <si>
    <t xml:space="preserve">क्षमता निर्माण, एम एंड ई आ, ई ई सी </t>
  </si>
  <si>
    <t>डिजिटल इंडिया भूमि अभिलेख आधुनिकीकरण कार्यक्रम</t>
  </si>
  <si>
    <t xml:space="preserve">  रुपए हजार में</t>
  </si>
  <si>
    <t>बिना विधान मंडल वाले संघ राज्य क्षेत्रों</t>
  </si>
  <si>
    <t>में व्‍यय</t>
  </si>
  <si>
    <t>कृषि भूमि संबंधी अध्ययन के लिए सहायता</t>
  </si>
  <si>
    <t>जिला ग्रामीण विकास एजेंसियों/अन्‍य एजेंसियों को अनुदान</t>
  </si>
  <si>
    <t>रुपए हजार में</t>
  </si>
  <si>
    <t>योग  डिजिटल इंडिया भूमि अभिलेख</t>
  </si>
  <si>
    <t xml:space="preserve">       आधुनिकीकरण कार्यक्रम</t>
  </si>
  <si>
    <t>अनुदान-मांग, 2019-2020</t>
  </si>
  <si>
    <t>योग-मुख्य शीर्ष &amp; 3451</t>
  </si>
  <si>
    <r>
      <t xml:space="preserve">Other Charges </t>
    </r>
    <r>
      <rPr>
        <sz val="12"/>
        <color indexed="10"/>
        <rFont val="Mangal"/>
        <family val="1"/>
      </rPr>
      <t xml:space="preserve"> </t>
    </r>
  </si>
  <si>
    <r>
      <t xml:space="preserve">Domestic Travel Expenses  </t>
    </r>
    <r>
      <rPr>
        <sz val="12"/>
        <color indexed="10"/>
        <rFont val="Mangal"/>
        <family val="1"/>
      </rPr>
      <t xml:space="preserve"> </t>
    </r>
  </si>
  <si>
    <r>
      <t xml:space="preserve">Other Activities      </t>
    </r>
    <r>
      <rPr>
        <sz val="12"/>
        <color indexed="10"/>
        <rFont val="Mangal"/>
        <family val="1"/>
      </rPr>
      <t xml:space="preserve"> </t>
    </r>
  </si>
  <si>
    <r>
      <t xml:space="preserve">M&amp;E, IEC, IT and others </t>
    </r>
    <r>
      <rPr>
        <sz val="12"/>
        <color indexed="10"/>
        <rFont val="Mangal"/>
        <family val="1"/>
      </rPr>
      <t xml:space="preserve"> </t>
    </r>
  </si>
  <si>
    <r>
      <t xml:space="preserve">Programme Component </t>
    </r>
    <r>
      <rPr>
        <sz val="12"/>
        <color indexed="10"/>
        <rFont val="Mangal"/>
        <family val="1"/>
      </rPr>
      <t xml:space="preserve"> </t>
    </r>
  </si>
  <si>
    <r>
      <rPr>
        <sz val="12"/>
        <rFont val="Mangal"/>
        <family val="1"/>
      </rPr>
      <t>Grants-in-Aid - General</t>
    </r>
    <r>
      <rPr>
        <sz val="12"/>
        <color indexed="10"/>
        <rFont val="Mangal"/>
        <family val="1"/>
      </rPr>
      <t xml:space="preserve"> </t>
    </r>
  </si>
  <si>
    <r>
      <t xml:space="preserve">Grants-in-Aid - General </t>
    </r>
    <r>
      <rPr>
        <sz val="12"/>
        <color indexed="10"/>
        <rFont val="Mangal"/>
        <family val="1"/>
      </rPr>
      <t xml:space="preserve"> </t>
    </r>
  </si>
  <si>
    <t>योग राष्ट्रीय भूमि अभिलेख</t>
  </si>
  <si>
    <t xml:space="preserve">केन्द्रीय योजना स्कीम के लिये </t>
  </si>
  <si>
    <t>सृजन के लिये सहायता अनुदान</t>
  </si>
  <si>
    <t>सहायता अनुदान प्रधानमंत्री कृषि सिंचाई योजना- वाटरशेड विकास घटक</t>
  </si>
  <si>
    <t>पूजीगत परिसम्पतियों के सृजन के लिए</t>
  </si>
  <si>
    <t xml:space="preserve">पूजीगत परिसम्पतियों के सृजन के लिए </t>
  </si>
  <si>
    <t xml:space="preserve">सहायक अनुदान अनुसूचित जाति के लिए विशेष घटक योजना </t>
  </si>
  <si>
    <t>केन्‍द्र प्रायोजित स्कीम (उप मुख्‍य शीर्ष)</t>
  </si>
  <si>
    <t>केंद्रीय सहायता / हिस्सा (मुख्‍य शीर्ष)</t>
  </si>
  <si>
    <t>बाह्य सहायता प्राप्त परियोजनाएँ - केंद्र प्रायोजित स्कीमों के लिए अनुदान (लघु शीर्ष)</t>
  </si>
  <si>
    <t>विश्‍व बैंक सहायता प्राप्‍त</t>
  </si>
  <si>
    <t>संघ राज्य क्षेत्र सरकारों को सहायता</t>
  </si>
  <si>
    <t xml:space="preserve">संघ राज्य क्षेत्र योजना स्कीमों के लिए </t>
  </si>
  <si>
    <t xml:space="preserve">कुल योग: राजस्‍व </t>
  </si>
  <si>
    <t>भुगतान की तुलना में कटौती</t>
  </si>
  <si>
    <t>बजट अनुमान 2019-20 में 25 लाख और इससे अधिक गैर-योजना व्यय प्रावधानों का विस्तृत ब्यौरा दर्शाने वाला विवरण</t>
  </si>
  <si>
    <t>स्कीमों का संक्षिप्त विवरण</t>
  </si>
  <si>
    <t xml:space="preserve">भूमि संसाधन विभाग का </t>
  </si>
  <si>
    <t>प्रशासनिक व्यय</t>
  </si>
  <si>
    <r>
      <t xml:space="preserve">            </t>
    </r>
    <r>
      <rPr>
        <sz val="14"/>
        <rFont val="Arial"/>
        <family val="2"/>
      </rPr>
      <t xml:space="preserve"> (</t>
    </r>
    <r>
      <rPr>
        <sz val="10"/>
        <rFont val="Mangal"/>
        <family val="1"/>
      </rPr>
      <t>रुपये हजार में</t>
    </r>
    <r>
      <rPr>
        <sz val="14"/>
        <rFont val="Arial"/>
        <family val="2"/>
      </rPr>
      <t>)</t>
    </r>
  </si>
  <si>
    <t xml:space="preserve">बजट अनुमान में </t>
  </si>
  <si>
    <t>प्रावधान Provision in</t>
  </si>
  <si>
    <t xml:space="preserve"> Budget Estimates </t>
  </si>
  <si>
    <t>अनुदान की मांगः 2019-2020</t>
  </si>
  <si>
    <t>भारत की संचयी निधि को छोड़कर अन्य स्रोतो से निधियां प्राप्त करने वाले</t>
  </si>
  <si>
    <t>अनुदानग्राही निकायों को दर्शाने वाला विवरण</t>
  </si>
  <si>
    <t>(पीएसी के 52 वें प्रतिवेदन में निहित सिफारिशें देखें)</t>
  </si>
  <si>
    <t xml:space="preserve">बाह्य/विदेशी External/Foreign </t>
  </si>
  <si>
    <t>निजी Private</t>
  </si>
  <si>
    <t>सार्वजनिक Public</t>
  </si>
  <si>
    <t>Whether Institution/Organisation</t>
  </si>
  <si>
    <t xml:space="preserve"> संस्थान है या संगठन</t>
  </si>
  <si>
    <t>Institution / Organisation /Individual</t>
  </si>
  <si>
    <t>संस्थान/संगठन/व्यक्ति का नाम Name of</t>
  </si>
  <si>
    <t>sources other than Consolidated Fund of India during 2018-2019</t>
  </si>
  <si>
    <t xml:space="preserve">2018-19 के दौरान भारत की संचित निधि को छोड़कर अन्य स्रोतों से अनुदान Grants from </t>
  </si>
  <si>
    <t>..……. शून्य NIL ……….</t>
  </si>
  <si>
    <t>अंतर्देशीय Domestic</t>
  </si>
  <si>
    <r>
      <t xml:space="preserve">             (</t>
    </r>
    <r>
      <rPr>
        <sz val="10"/>
        <rFont val="Mangal"/>
        <family val="1"/>
      </rPr>
      <t>रुपए हजार में</t>
    </r>
    <r>
      <rPr>
        <sz val="14"/>
        <rFont val="Mangal"/>
        <family val="1"/>
      </rPr>
      <t>)</t>
    </r>
  </si>
  <si>
    <t>DEMANDS FOR GRANTS : 2019-20</t>
  </si>
  <si>
    <t>अन्यर्देशीय यात्रा भत्ता</t>
  </si>
  <si>
    <t>नियमित Regular</t>
  </si>
  <si>
    <t>गैर-राजपत्रित Non-Gazetted</t>
  </si>
  <si>
    <t>राजपत्रित Gazetted</t>
  </si>
  <si>
    <t>कुल Total</t>
  </si>
  <si>
    <t>स्थापना की अनुमानित संख्या और उसके लिए प्रावाधान</t>
  </si>
  <si>
    <t>पद की स्थिति Status of Post</t>
  </si>
  <si>
    <t>(रुपए हजार में)</t>
  </si>
  <si>
    <t>9300-34800+5400+4800 and 4600 (GP)</t>
  </si>
  <si>
    <t xml:space="preserve">5200-20200+2000 , 1900 &amp; 1800 GP </t>
  </si>
  <si>
    <t>80000/- Fixed</t>
  </si>
  <si>
    <t xml:space="preserve">Scale of pay in full </t>
  </si>
  <si>
    <t>(ख) स्टॉफ</t>
  </si>
  <si>
    <t xml:space="preserve">(a) Officers (including plan salary)  </t>
  </si>
  <si>
    <t>(समयोपरि भत्ता एवं</t>
  </si>
  <si>
    <t>यात्रा भत्ते को छोड़कर)</t>
  </si>
  <si>
    <t xml:space="preserve"> अनुदानों की मांगे, 2019-2020</t>
  </si>
  <si>
    <t>(In thousands of Rupees)</t>
  </si>
  <si>
    <t>राजस्व</t>
  </si>
  <si>
    <t xml:space="preserve">2019-2020 के लिये मासिक व्‍यय योजना को दर्शाने वाला विवरण </t>
  </si>
  <si>
    <t>Statement showing the Monthly Expenditure Plan for 2019-20</t>
  </si>
  <si>
    <t>12.01.28</t>
  </si>
  <si>
    <t xml:space="preserve">Professional Services </t>
  </si>
  <si>
    <t>07.03.28</t>
  </si>
  <si>
    <t>Professionals Services</t>
  </si>
  <si>
    <t>व्‍यवसायिक सेवाए</t>
  </si>
  <si>
    <t>NO.84-DEPARTMENT OF LAND RESOURCES</t>
  </si>
  <si>
    <t>PROFESSIONAL SERVICES</t>
  </si>
  <si>
    <t xml:space="preserve"> संख्या 85 - भूमि संसाधन विभाग</t>
  </si>
  <si>
    <t>NO.85-DEPARTMENT OF LAND RESOURCES</t>
  </si>
  <si>
    <t xml:space="preserve"> DEMAND NO - 85</t>
  </si>
  <si>
    <t>मांग संख्या 85</t>
  </si>
  <si>
    <t>Land Reforms - Other Grants  (Minor Head)</t>
  </si>
  <si>
    <t xml:space="preserve">                     (In thousand of Rupees)</t>
  </si>
  <si>
    <t xml:space="preserve">संख्‍या 85 - भूमि संसाधन विभाग </t>
  </si>
  <si>
    <t>सचिवालय - आर्थिक सेवाएं (मुख्‍य शीर्ष)</t>
  </si>
  <si>
    <t>Secretariat-Economic Services (Major Head)</t>
  </si>
  <si>
    <t>निदेशन एवं प्रशासन (लघु शीर्ष)</t>
  </si>
  <si>
    <t>Direction and Administration (Minor Head)</t>
  </si>
  <si>
    <t xml:space="preserve">Grants forState  Plan Schemes (Sub-Major Head) </t>
  </si>
  <si>
    <t>राज्य योजना स्कीम के लिये अनुदान (उप मुख्य शीर्ष)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</si>
</sst>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PhP&quot;#,##0_);\(&quot;PhP&quot;#,##0\)"/>
    <numFmt numFmtId="179" formatCode="&quot;PhP&quot;#,##0_);[Red]\(&quot;PhP&quot;#,##0\)"/>
    <numFmt numFmtId="180" formatCode="&quot;PhP&quot;#,##0.00_);\(&quot;PhP&quot;#,##0.00\)"/>
    <numFmt numFmtId="181" formatCode="&quot;PhP&quot;#,##0.00_);[Red]\(&quot;PhP&quot;#,##0.00\)"/>
    <numFmt numFmtId="182" formatCode="_(&quot;PhP&quot;* #,##0_);_(&quot;PhP&quot;* \(#,##0\);_(&quot;PhP&quot;* &quot;-&quot;_);_(@_)"/>
    <numFmt numFmtId="183" formatCode="_(&quot;PhP&quot;* #,##0.00_);_(&quot;PhP&quot;* \(#,##0.00\);_(&quot;PhP&quot;* &quot;-&quot;??_);_(@_)"/>
    <numFmt numFmtId="184" formatCode="General_)"/>
    <numFmt numFmtId="185" formatCode="0.000"/>
    <numFmt numFmtId="186" formatCode="0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0.0000"/>
    <numFmt numFmtId="193" formatCode="[$-4009]d\ mmmm\ yyyy"/>
    <numFmt numFmtId="194" formatCode="[$-409]dddd\,\ mmmm\ dd\,\ yyyy"/>
    <numFmt numFmtId="195" formatCode="[$-409]h:mm:ss\ AM/PM"/>
    <numFmt numFmtId="196" formatCode="_(&quot;$&quot;* #,##0.000_);_(&quot;$&quot;* \(#,##0.000\);_(&quot;$&quot;* &quot;-&quot;???_);_(@_)"/>
    <numFmt numFmtId="197" formatCode="00.00\8"/>
    <numFmt numFmtId="198" formatCode="00.000"/>
    <numFmt numFmtId="199" formatCode="0\7"/>
    <numFmt numFmtId="200" formatCode="mm/dd/yyyy"/>
    <numFmt numFmtId="201" formatCode="00000"/>
  </numFmts>
  <fonts count="109">
    <font>
      <sz val="10"/>
      <name val="Times New Roman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jun"/>
      <family val="0"/>
    </font>
    <font>
      <b/>
      <sz val="14"/>
      <name val="Arjun"/>
      <family val="0"/>
    </font>
    <font>
      <sz val="10"/>
      <name val="Arjun"/>
      <family val="0"/>
    </font>
    <font>
      <b/>
      <sz val="10"/>
      <name val="Arjun"/>
      <family val="0"/>
    </font>
    <font>
      <b/>
      <sz val="12"/>
      <name val="NewDelhi"/>
      <family val="5"/>
    </font>
    <font>
      <b/>
      <sz val="16"/>
      <name val="Arjun"/>
      <family val="0"/>
    </font>
    <font>
      <sz val="12"/>
      <name val="Times New Roman"/>
      <family val="1"/>
    </font>
    <font>
      <sz val="16"/>
      <name val="Times New Roman"/>
      <family val="1"/>
    </font>
    <font>
      <sz val="14"/>
      <name val="Arjun"/>
      <family val="0"/>
    </font>
    <font>
      <sz val="12"/>
      <color indexed="10"/>
      <name val="Times New Roman"/>
      <family val="1"/>
    </font>
    <font>
      <b/>
      <sz val="12"/>
      <name val="Kundli"/>
      <family val="0"/>
    </font>
    <font>
      <b/>
      <sz val="12"/>
      <name val="DevLys 010"/>
      <family val="0"/>
    </font>
    <font>
      <sz val="12"/>
      <name val="Kundli"/>
      <family val="0"/>
    </font>
    <font>
      <b/>
      <sz val="12"/>
      <name val="Kruti Dev 010"/>
      <family val="0"/>
    </font>
    <font>
      <u val="single"/>
      <sz val="7.4"/>
      <color indexed="12"/>
      <name val="Times New Roman"/>
      <family val="1"/>
    </font>
    <font>
      <u val="single"/>
      <sz val="7.4"/>
      <color indexed="36"/>
      <name val="Times New Roman"/>
      <family val="1"/>
    </font>
    <font>
      <b/>
      <sz val="10"/>
      <name val="Times New Roman"/>
      <family val="1"/>
    </font>
    <font>
      <b/>
      <sz val="48"/>
      <name val="Arjun"/>
      <family val="0"/>
    </font>
    <font>
      <b/>
      <sz val="36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Rupee Foradian"/>
      <family val="2"/>
    </font>
    <font>
      <b/>
      <sz val="12"/>
      <name val="Mangal"/>
      <family val="1"/>
    </font>
    <font>
      <sz val="12"/>
      <name val="Mangal"/>
      <family val="1"/>
    </font>
    <font>
      <b/>
      <sz val="12"/>
      <color indexed="10"/>
      <name val="Mangal"/>
      <family val="1"/>
    </font>
    <font>
      <b/>
      <sz val="12"/>
      <color indexed="8"/>
      <name val="Mangal"/>
      <family val="1"/>
    </font>
    <font>
      <sz val="12"/>
      <color indexed="8"/>
      <name val="Mangal"/>
      <family val="1"/>
    </font>
    <font>
      <b/>
      <sz val="13"/>
      <name val="Mangal"/>
      <family val="1"/>
    </font>
    <font>
      <sz val="13"/>
      <name val="Mangal"/>
      <family val="1"/>
    </font>
    <font>
      <b/>
      <sz val="10"/>
      <name val="Mangal"/>
      <family val="1"/>
    </font>
    <font>
      <b/>
      <sz val="14"/>
      <name val="Mangal"/>
      <family val="1"/>
    </font>
    <font>
      <sz val="10"/>
      <name val="Mangal"/>
      <family val="1"/>
    </font>
    <font>
      <b/>
      <sz val="18"/>
      <name val="Mangal"/>
      <family val="1"/>
    </font>
    <font>
      <b/>
      <sz val="20"/>
      <name val="Mangal"/>
      <family val="1"/>
    </font>
    <font>
      <b/>
      <sz val="24"/>
      <name val="Mangal"/>
      <family val="1"/>
    </font>
    <font>
      <b/>
      <sz val="22"/>
      <name val="Mangal"/>
      <family val="1"/>
    </font>
    <font>
      <sz val="18"/>
      <name val="Mangal"/>
      <family val="1"/>
    </font>
    <font>
      <sz val="16"/>
      <name val="Mangal"/>
      <family val="1"/>
    </font>
    <font>
      <b/>
      <i/>
      <sz val="13"/>
      <name val="Mangal"/>
      <family val="1"/>
    </font>
    <font>
      <b/>
      <sz val="11"/>
      <name val="Mangal"/>
      <family val="1"/>
    </font>
    <font>
      <sz val="11"/>
      <name val="Mangal"/>
      <family val="1"/>
    </font>
    <font>
      <sz val="12"/>
      <color indexed="10"/>
      <name val="Mangal"/>
      <family val="1"/>
    </font>
    <font>
      <b/>
      <sz val="16"/>
      <name val="Mangal"/>
      <family val="1"/>
    </font>
    <font>
      <b/>
      <sz val="12"/>
      <color indexed="9"/>
      <name val="Mangal"/>
      <family val="1"/>
    </font>
    <font>
      <b/>
      <i/>
      <sz val="12"/>
      <name val="Mangal"/>
      <family val="1"/>
    </font>
    <font>
      <sz val="14"/>
      <name val="Mangal"/>
      <family val="1"/>
    </font>
    <font>
      <b/>
      <i/>
      <sz val="11"/>
      <name val="Manga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3"/>
      <color indexed="8"/>
      <name val="Times New Roman"/>
      <family val="1"/>
    </font>
    <font>
      <b/>
      <sz val="10"/>
      <color indexed="9"/>
      <name val="Mangal"/>
      <family val="1"/>
    </font>
    <font>
      <sz val="16"/>
      <color indexed="9"/>
      <name val="Mangal"/>
      <family val="1"/>
    </font>
    <font>
      <sz val="10"/>
      <color indexed="9"/>
      <name val="Mangal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Mangal"/>
      <family val="1"/>
    </font>
    <font>
      <sz val="12"/>
      <color theme="1"/>
      <name val="Mangal"/>
      <family val="1"/>
    </font>
    <font>
      <sz val="12"/>
      <color rgb="FF212121"/>
      <name val="Mangal"/>
      <family val="1"/>
    </font>
    <font>
      <b/>
      <sz val="12"/>
      <color theme="0"/>
      <name val="Mangal"/>
      <family val="1"/>
    </font>
    <font>
      <b/>
      <sz val="10"/>
      <color theme="0"/>
      <name val="Mangal"/>
      <family val="1"/>
    </font>
    <font>
      <sz val="16"/>
      <color theme="0"/>
      <name val="Mangal"/>
      <family val="1"/>
    </font>
    <font>
      <sz val="10"/>
      <color theme="0"/>
      <name val="Mangal"/>
      <family val="1"/>
    </font>
    <font>
      <sz val="12"/>
      <color rgb="FFFF0000"/>
      <name val="Mangal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91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184" fontId="3" fillId="33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 quotePrefix="1">
      <alignment/>
    </xf>
    <xf numFmtId="0" fontId="3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0" fontId="8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84" fontId="8" fillId="33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184" fontId="8" fillId="33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184" fontId="3" fillId="33" borderId="14" xfId="0" applyNumberFormat="1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 quotePrefix="1">
      <alignment horizontal="left"/>
    </xf>
    <xf numFmtId="0" fontId="4" fillId="0" borderId="0" xfId="0" applyFont="1" applyBorder="1" applyAlignment="1">
      <alignment/>
    </xf>
    <xf numFmtId="0" fontId="15" fillId="33" borderId="0" xfId="0" applyFont="1" applyFill="1" applyBorder="1" applyAlignment="1">
      <alignment/>
    </xf>
    <xf numFmtId="0" fontId="3" fillId="33" borderId="0" xfId="0" applyFont="1" applyFill="1" applyBorder="1" applyAlignment="1" quotePrefix="1">
      <alignment horizontal="center"/>
    </xf>
    <xf numFmtId="0" fontId="3" fillId="33" borderId="1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8" fillId="33" borderId="0" xfId="0" applyFont="1" applyFill="1" applyBorder="1" applyAlignment="1" quotePrefix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18" fillId="0" borderId="17" xfId="0" applyFont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184" fontId="8" fillId="33" borderId="0" xfId="0" applyNumberFormat="1" applyFont="1" applyFill="1" applyBorder="1" applyAlignment="1">
      <alignment horizontal="center"/>
    </xf>
    <xf numFmtId="0" fontId="8" fillId="33" borderId="21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15" fillId="33" borderId="16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184" fontId="10" fillId="33" borderId="15" xfId="0" applyNumberFormat="1" applyFont="1" applyFill="1" applyBorder="1" applyAlignment="1" applyProtection="1">
      <alignment horizontal="center"/>
      <protection/>
    </xf>
    <xf numFmtId="0" fontId="15" fillId="0" borderId="26" xfId="0" applyFont="1" applyBorder="1" applyAlignment="1">
      <alignment/>
    </xf>
    <xf numFmtId="2" fontId="15" fillId="0" borderId="26" xfId="0" applyNumberFormat="1" applyFont="1" applyBorder="1" applyAlignment="1">
      <alignment/>
    </xf>
    <xf numFmtId="0" fontId="8" fillId="33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6" fillId="0" borderId="27" xfId="0" applyFont="1" applyBorder="1" applyAlignment="1">
      <alignment/>
    </xf>
    <xf numFmtId="0" fontId="0" fillId="0" borderId="23" xfId="0" applyBorder="1" applyAlignment="1">
      <alignment/>
    </xf>
    <xf numFmtId="0" fontId="16" fillId="0" borderId="16" xfId="0" applyFont="1" applyBorder="1" applyAlignment="1">
      <alignment/>
    </xf>
    <xf numFmtId="0" fontId="0" fillId="0" borderId="21" xfId="0" applyBorder="1" applyAlignment="1">
      <alignment/>
    </xf>
    <xf numFmtId="0" fontId="16" fillId="0" borderId="28" xfId="0" applyFont="1" applyBorder="1" applyAlignment="1">
      <alignment/>
    </xf>
    <xf numFmtId="184" fontId="9" fillId="33" borderId="11" xfId="0" applyNumberFormat="1" applyFont="1" applyFill="1" applyBorder="1" applyAlignment="1" applyProtection="1">
      <alignment horizontal="center"/>
      <protection/>
    </xf>
    <xf numFmtId="184" fontId="9" fillId="33" borderId="11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0" xfId="0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21" xfId="0" applyFill="1" applyBorder="1" applyAlignment="1">
      <alignment/>
    </xf>
    <xf numFmtId="0" fontId="26" fillId="34" borderId="16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27" fillId="34" borderId="16" xfId="0" applyFont="1" applyFill="1" applyBorder="1" applyAlignment="1">
      <alignment horizontal="center"/>
    </xf>
    <xf numFmtId="0" fontId="0" fillId="34" borderId="28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2" xfId="0" applyFill="1" applyBorder="1" applyAlignment="1">
      <alignment/>
    </xf>
    <xf numFmtId="0" fontId="8" fillId="33" borderId="27" xfId="0" applyFont="1" applyFill="1" applyBorder="1" applyAlignment="1" applyProtection="1" quotePrefix="1">
      <alignment horizontal="center"/>
      <protection/>
    </xf>
    <xf numFmtId="0" fontId="22" fillId="33" borderId="10" xfId="0" applyFont="1" applyFill="1" applyBorder="1" applyAlignment="1" applyProtection="1">
      <alignment horizontal="left" vertical="top"/>
      <protection/>
    </xf>
    <xf numFmtId="0" fontId="3" fillId="33" borderId="21" xfId="0" applyFont="1" applyFill="1" applyBorder="1" applyAlignment="1">
      <alignment/>
    </xf>
    <xf numFmtId="0" fontId="8" fillId="33" borderId="16" xfId="0" applyFont="1" applyFill="1" applyBorder="1" applyAlignment="1" applyProtection="1">
      <alignment horizontal="left"/>
      <protection/>
    </xf>
    <xf numFmtId="0" fontId="8" fillId="33" borderId="25" xfId="0" applyFont="1" applyFill="1" applyBorder="1" applyAlignment="1" applyProtection="1">
      <alignment horizontal="center"/>
      <protection/>
    </xf>
    <xf numFmtId="184" fontId="17" fillId="33" borderId="23" xfId="0" applyNumberFormat="1" applyFont="1" applyFill="1" applyBorder="1" applyAlignment="1" applyProtection="1" quotePrefix="1">
      <alignment horizontal="left"/>
      <protection/>
    </xf>
    <xf numFmtId="0" fontId="8" fillId="33" borderId="28" xfId="0" applyFont="1" applyFill="1" applyBorder="1" applyAlignment="1" applyProtection="1">
      <alignment horizontal="left"/>
      <protection/>
    </xf>
    <xf numFmtId="0" fontId="4" fillId="33" borderId="25" xfId="0" applyFont="1" applyFill="1" applyBorder="1" applyAlignment="1">
      <alignment/>
    </xf>
    <xf numFmtId="184" fontId="14" fillId="33" borderId="27" xfId="0" applyNumberFormat="1" applyFont="1" applyFill="1" applyBorder="1" applyAlignment="1" applyProtection="1" quotePrefix="1">
      <alignment horizontal="right"/>
      <protection/>
    </xf>
    <xf numFmtId="184" fontId="14" fillId="33" borderId="10" xfId="0" applyNumberFormat="1" applyFont="1" applyFill="1" applyBorder="1" applyAlignment="1" applyProtection="1">
      <alignment horizontal="left"/>
      <protection/>
    </xf>
    <xf numFmtId="0" fontId="6" fillId="0" borderId="23" xfId="0" applyFont="1" applyBorder="1" applyAlignment="1" quotePrefix="1">
      <alignment horizontal="right"/>
    </xf>
    <xf numFmtId="0" fontId="5" fillId="33" borderId="28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5" xfId="0" applyBorder="1" applyAlignment="1">
      <alignment/>
    </xf>
    <xf numFmtId="184" fontId="10" fillId="33" borderId="21" xfId="0" applyNumberFormat="1" applyFont="1" applyFill="1" applyBorder="1" applyAlignment="1" applyProtection="1" quotePrefix="1">
      <alignment horizontal="left"/>
      <protection/>
    </xf>
    <xf numFmtId="184" fontId="13" fillId="33" borderId="21" xfId="0" applyNumberFormat="1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>
      <alignment/>
    </xf>
    <xf numFmtId="184" fontId="9" fillId="33" borderId="29" xfId="0" applyNumberFormat="1" applyFont="1" applyFill="1" applyBorder="1" applyAlignment="1" applyProtection="1">
      <alignment horizontal="left"/>
      <protection/>
    </xf>
    <xf numFmtId="0" fontId="3" fillId="33" borderId="23" xfId="0" applyFont="1" applyFill="1" applyBorder="1" applyAlignment="1">
      <alignment/>
    </xf>
    <xf numFmtId="184" fontId="9" fillId="33" borderId="30" xfId="0" applyNumberFormat="1" applyFont="1" applyFill="1" applyBorder="1" applyAlignment="1" applyProtection="1">
      <alignment horizontal="left"/>
      <protection/>
    </xf>
    <xf numFmtId="0" fontId="10" fillId="33" borderId="30" xfId="0" applyFont="1" applyFill="1" applyBorder="1" applyAlignment="1">
      <alignment/>
    </xf>
    <xf numFmtId="184" fontId="10" fillId="33" borderId="14" xfId="0" applyNumberFormat="1" applyFont="1" applyFill="1" applyBorder="1" applyAlignment="1" applyProtection="1">
      <alignment horizontal="center"/>
      <protection/>
    </xf>
    <xf numFmtId="0" fontId="3" fillId="33" borderId="24" xfId="0" applyFont="1" applyFill="1" applyBorder="1" applyAlignment="1">
      <alignment horizontal="center"/>
    </xf>
    <xf numFmtId="184" fontId="10" fillId="33" borderId="16" xfId="0" applyNumberFormat="1" applyFont="1" applyFill="1" applyBorder="1" applyAlignment="1" applyProtection="1">
      <alignment horizontal="left"/>
      <protection/>
    </xf>
    <xf numFmtId="0" fontId="10" fillId="33" borderId="16" xfId="0" applyFont="1" applyFill="1" applyBorder="1" applyAlignment="1">
      <alignment/>
    </xf>
    <xf numFmtId="184" fontId="10" fillId="33" borderId="16" xfId="0" applyNumberFormat="1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1" xfId="0" applyFont="1" applyFill="1" applyBorder="1" applyAlignment="1" applyProtection="1">
      <alignment horizontal="left"/>
      <protection/>
    </xf>
    <xf numFmtId="184" fontId="3" fillId="33" borderId="16" xfId="0" applyNumberFormat="1" applyFont="1" applyFill="1" applyBorder="1" applyAlignment="1" applyProtection="1">
      <alignment horizontal="left"/>
      <protection/>
    </xf>
    <xf numFmtId="0" fontId="5" fillId="33" borderId="16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25" xfId="0" applyFont="1" applyFill="1" applyBorder="1" applyAlignment="1">
      <alignment horizontal="left"/>
    </xf>
    <xf numFmtId="184" fontId="3" fillId="33" borderId="18" xfId="0" applyNumberFormat="1" applyFont="1" applyFill="1" applyBorder="1" applyAlignment="1" applyProtection="1">
      <alignment horizontal="left"/>
      <protection/>
    </xf>
    <xf numFmtId="184" fontId="3" fillId="33" borderId="17" xfId="0" applyNumberFormat="1" applyFont="1" applyFill="1" applyBorder="1" applyAlignment="1" applyProtection="1">
      <alignment horizontal="left"/>
      <protection/>
    </xf>
    <xf numFmtId="0" fontId="96" fillId="0" borderId="27" xfId="0" applyFont="1" applyBorder="1" applyAlignment="1">
      <alignment/>
    </xf>
    <xf numFmtId="0" fontId="96" fillId="0" borderId="10" xfId="0" applyFont="1" applyBorder="1" applyAlignment="1">
      <alignment/>
    </xf>
    <xf numFmtId="0" fontId="97" fillId="0" borderId="23" xfId="0" applyFont="1" applyBorder="1" applyAlignment="1">
      <alignment/>
    </xf>
    <xf numFmtId="0" fontId="0" fillId="0" borderId="16" xfId="0" applyBorder="1" applyAlignment="1">
      <alignment/>
    </xf>
    <xf numFmtId="0" fontId="98" fillId="0" borderId="31" xfId="0" applyFont="1" applyBorder="1" applyAlignment="1">
      <alignment horizontal="center" vertical="center"/>
    </xf>
    <xf numFmtId="0" fontId="97" fillId="0" borderId="26" xfId="0" applyFont="1" applyBorder="1" applyAlignment="1">
      <alignment horizontal="center" vertical="center"/>
    </xf>
    <xf numFmtId="0" fontId="98" fillId="0" borderId="26" xfId="0" applyFont="1" applyBorder="1" applyAlignment="1">
      <alignment horizontal="center" vertical="center" wrapText="1"/>
    </xf>
    <xf numFmtId="0" fontId="98" fillId="0" borderId="32" xfId="0" applyFont="1" applyBorder="1" applyAlignment="1">
      <alignment horizontal="center" vertical="center" wrapText="1"/>
    </xf>
    <xf numFmtId="0" fontId="98" fillId="0" borderId="31" xfId="0" applyFont="1" applyBorder="1" applyAlignment="1">
      <alignment horizontal="center"/>
    </xf>
    <xf numFmtId="0" fontId="99" fillId="0" borderId="26" xfId="0" applyFont="1" applyBorder="1" applyAlignment="1">
      <alignment/>
    </xf>
    <xf numFmtId="0" fontId="0" fillId="0" borderId="26" xfId="0" applyBorder="1" applyAlignment="1">
      <alignment/>
    </xf>
    <xf numFmtId="0" fontId="98" fillId="0" borderId="33" xfId="0" applyFont="1" applyBorder="1" applyAlignment="1">
      <alignment horizontal="center"/>
    </xf>
    <xf numFmtId="0" fontId="99" fillId="0" borderId="34" xfId="0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34" xfId="0" applyNumberFormat="1" applyBorder="1" applyAlignment="1">
      <alignment/>
    </xf>
    <xf numFmtId="0" fontId="31" fillId="0" borderId="26" xfId="0" applyFont="1" applyBorder="1" applyAlignment="1">
      <alignment horizontal="center" vertical="center" wrapText="1"/>
    </xf>
    <xf numFmtId="2" fontId="0" fillId="0" borderId="32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6" fillId="0" borderId="22" xfId="0" applyFont="1" applyBorder="1" applyAlignment="1">
      <alignment/>
    </xf>
    <xf numFmtId="0" fontId="33" fillId="33" borderId="0" xfId="0" applyFont="1" applyFill="1" applyBorder="1" applyAlignment="1" applyProtection="1">
      <alignment horizontal="left"/>
      <protection/>
    </xf>
    <xf numFmtId="184" fontId="33" fillId="33" borderId="0" xfId="0" applyNumberFormat="1" applyFont="1" applyFill="1" applyBorder="1" applyAlignment="1" applyProtection="1">
      <alignment/>
      <protection/>
    </xf>
    <xf numFmtId="184" fontId="33" fillId="33" borderId="0" xfId="0" applyNumberFormat="1" applyFont="1" applyFill="1" applyBorder="1" applyAlignment="1" applyProtection="1">
      <alignment horizontal="left"/>
      <protection/>
    </xf>
    <xf numFmtId="0" fontId="34" fillId="33" borderId="0" xfId="0" applyFont="1" applyFill="1" applyBorder="1" applyAlignment="1" applyProtection="1">
      <alignment horizontal="left"/>
      <protection/>
    </xf>
    <xf numFmtId="184" fontId="34" fillId="33" borderId="0" xfId="0" applyNumberFormat="1" applyFont="1" applyFill="1" applyBorder="1" applyAlignment="1" applyProtection="1">
      <alignment/>
      <protection/>
    </xf>
    <xf numFmtId="49" fontId="33" fillId="33" borderId="0" xfId="0" applyNumberFormat="1" applyFont="1" applyFill="1" applyBorder="1" applyAlignment="1" applyProtection="1">
      <alignment horizontal="left"/>
      <protection/>
    </xf>
    <xf numFmtId="184" fontId="34" fillId="33" borderId="0" xfId="0" applyNumberFormat="1" applyFont="1" applyFill="1" applyBorder="1" applyAlignment="1" applyProtection="1">
      <alignment horizontal="left"/>
      <protection/>
    </xf>
    <xf numFmtId="184" fontId="34" fillId="33" borderId="0" xfId="0" applyNumberFormat="1" applyFont="1" applyFill="1" applyBorder="1" applyAlignment="1" applyProtection="1">
      <alignment horizontal="left" vertical="center"/>
      <protection/>
    </xf>
    <xf numFmtId="184" fontId="34" fillId="33" borderId="0" xfId="0" applyNumberFormat="1" applyFont="1" applyFill="1" applyBorder="1" applyAlignment="1" applyProtection="1">
      <alignment vertical="center"/>
      <protection/>
    </xf>
    <xf numFmtId="0" fontId="34" fillId="33" borderId="0" xfId="0" applyFont="1" applyFill="1" applyBorder="1" applyAlignment="1" applyProtection="1">
      <alignment horizontal="left" vertical="center"/>
      <protection/>
    </xf>
    <xf numFmtId="0" fontId="33" fillId="33" borderId="23" xfId="0" applyFont="1" applyFill="1" applyBorder="1" applyAlignment="1" applyProtection="1">
      <alignment horizontal="center"/>
      <protection/>
    </xf>
    <xf numFmtId="184" fontId="34" fillId="33" borderId="0" xfId="0" applyNumberFormat="1" applyFont="1" applyFill="1" applyBorder="1" applyAlignment="1" applyProtection="1">
      <alignment horizontal="left" vertical="center" wrapText="1"/>
      <protection/>
    </xf>
    <xf numFmtId="0" fontId="33" fillId="33" borderId="36" xfId="0" applyFont="1" applyFill="1" applyBorder="1" applyAlignment="1" applyProtection="1">
      <alignment horizontal="left"/>
      <protection/>
    </xf>
    <xf numFmtId="0" fontId="33" fillId="33" borderId="37" xfId="0" applyFont="1" applyFill="1" applyBorder="1" applyAlignment="1" applyProtection="1">
      <alignment horizontal="left" vertical="center"/>
      <protection/>
    </xf>
    <xf numFmtId="0" fontId="33" fillId="33" borderId="0" xfId="0" applyFont="1" applyFill="1" applyBorder="1" applyAlignment="1">
      <alignment/>
    </xf>
    <xf numFmtId="184" fontId="33" fillId="33" borderId="38" xfId="0" applyNumberFormat="1" applyFont="1" applyFill="1" applyBorder="1" applyAlignment="1" applyProtection="1">
      <alignment horizontal="left"/>
      <protection/>
    </xf>
    <xf numFmtId="184" fontId="34" fillId="33" borderId="0" xfId="0" applyNumberFormat="1" applyFont="1" applyFill="1" applyBorder="1" applyAlignment="1">
      <alignment horizontal="left"/>
    </xf>
    <xf numFmtId="184" fontId="34" fillId="33" borderId="0" xfId="0" applyNumberFormat="1" applyFont="1" applyFill="1" applyBorder="1" applyAlignment="1">
      <alignment horizontal="left" vertical="center"/>
    </xf>
    <xf numFmtId="0" fontId="34" fillId="33" borderId="0" xfId="0" applyFont="1" applyFill="1" applyBorder="1" applyAlignment="1">
      <alignment vertical="center"/>
    </xf>
    <xf numFmtId="184" fontId="33" fillId="33" borderId="0" xfId="0" applyNumberFormat="1" applyFont="1" applyFill="1" applyBorder="1" applyAlignment="1" applyProtection="1">
      <alignment horizontal="center"/>
      <protection/>
    </xf>
    <xf numFmtId="184" fontId="33" fillId="33" borderId="0" xfId="0" applyNumberFormat="1" applyFont="1" applyFill="1" applyBorder="1" applyAlignment="1" applyProtection="1">
      <alignment horizontal="right"/>
      <protection/>
    </xf>
    <xf numFmtId="184" fontId="100" fillId="33" borderId="0" xfId="0" applyNumberFormat="1" applyFont="1" applyFill="1" applyBorder="1" applyAlignment="1">
      <alignment horizontal="left"/>
    </xf>
    <xf numFmtId="0" fontId="100" fillId="33" borderId="0" xfId="0" applyFont="1" applyFill="1" applyBorder="1" applyAlignment="1" applyProtection="1">
      <alignment horizontal="left"/>
      <protection/>
    </xf>
    <xf numFmtId="184" fontId="100" fillId="33" borderId="0" xfId="0" applyNumberFormat="1" applyFont="1" applyFill="1" applyBorder="1" applyAlignment="1" applyProtection="1">
      <alignment horizontal="left"/>
      <protection/>
    </xf>
    <xf numFmtId="184" fontId="35" fillId="33" borderId="0" xfId="0" applyNumberFormat="1" applyFont="1" applyFill="1" applyBorder="1" applyAlignment="1">
      <alignment horizontal="left"/>
    </xf>
    <xf numFmtId="184" fontId="101" fillId="33" borderId="0" xfId="0" applyNumberFormat="1" applyFont="1" applyFill="1" applyBorder="1" applyAlignment="1">
      <alignment horizontal="left" vertical="center"/>
    </xf>
    <xf numFmtId="0" fontId="101" fillId="33" borderId="0" xfId="0" applyFont="1" applyFill="1" applyBorder="1" applyAlignment="1" applyProtection="1">
      <alignment horizontal="left" vertical="center"/>
      <protection/>
    </xf>
    <xf numFmtId="184" fontId="101" fillId="33" borderId="0" xfId="0" applyNumberFormat="1" applyFont="1" applyFill="1" applyBorder="1" applyAlignment="1" applyProtection="1">
      <alignment horizontal="left" vertical="center"/>
      <protection/>
    </xf>
    <xf numFmtId="0" fontId="33" fillId="33" borderId="10" xfId="0" applyFont="1" applyFill="1" applyBorder="1" applyAlignment="1">
      <alignment/>
    </xf>
    <xf numFmtId="0" fontId="33" fillId="33" borderId="25" xfId="0" applyFont="1" applyFill="1" applyBorder="1" applyAlignment="1">
      <alignment/>
    </xf>
    <xf numFmtId="184" fontId="33" fillId="33" borderId="37" xfId="0" applyNumberFormat="1" applyFont="1" applyFill="1" applyBorder="1" applyAlignment="1" applyProtection="1">
      <alignment horizontal="left"/>
      <protection/>
    </xf>
    <xf numFmtId="0" fontId="33" fillId="33" borderId="39" xfId="0" applyFont="1" applyFill="1" applyBorder="1" applyAlignment="1" applyProtection="1">
      <alignment horizontal="left"/>
      <protection/>
    </xf>
    <xf numFmtId="0" fontId="34" fillId="33" borderId="0" xfId="0" applyFont="1" applyFill="1" applyBorder="1" applyAlignment="1" applyProtection="1">
      <alignment horizontal="left" vertical="center" wrapText="1"/>
      <protection/>
    </xf>
    <xf numFmtId="0" fontId="100" fillId="33" borderId="0" xfId="0" applyFont="1" applyFill="1" applyBorder="1" applyAlignment="1">
      <alignment/>
    </xf>
    <xf numFmtId="0" fontId="100" fillId="33" borderId="39" xfId="0" applyFont="1" applyFill="1" applyBorder="1" applyAlignment="1" applyProtection="1">
      <alignment horizontal="left"/>
      <protection/>
    </xf>
    <xf numFmtId="0" fontId="33" fillId="33" borderId="39" xfId="0" applyFont="1" applyFill="1" applyBorder="1" applyAlignment="1">
      <alignment/>
    </xf>
    <xf numFmtId="0" fontId="102" fillId="0" borderId="0" xfId="0" applyFont="1" applyBorder="1" applyAlignment="1">
      <alignment horizontal="left" vertical="center" wrapText="1"/>
    </xf>
    <xf numFmtId="0" fontId="102" fillId="0" borderId="0" xfId="0" applyFont="1" applyBorder="1" applyAlignment="1">
      <alignment horizontal="left"/>
    </xf>
    <xf numFmtId="0" fontId="102" fillId="0" borderId="0" xfId="0" applyFont="1" applyBorder="1" applyAlignment="1">
      <alignment horizontal="left" wrapText="1"/>
    </xf>
    <xf numFmtId="0" fontId="102" fillId="0" borderId="0" xfId="0" applyFont="1" applyBorder="1" applyAlignment="1">
      <alignment horizontal="left" vertical="center"/>
    </xf>
    <xf numFmtId="184" fontId="101" fillId="33" borderId="25" xfId="0" applyNumberFormat="1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184" fontId="34" fillId="33" borderId="0" xfId="0" applyNumberFormat="1" applyFont="1" applyFill="1" applyBorder="1" applyAlignment="1" applyProtection="1">
      <alignment wrapText="1"/>
      <protection/>
    </xf>
    <xf numFmtId="184" fontId="33" fillId="33" borderId="0" xfId="0" applyNumberFormat="1" applyFont="1" applyFill="1" applyBorder="1" applyAlignment="1" applyProtection="1" quotePrefix="1">
      <alignment horizontal="center"/>
      <protection/>
    </xf>
    <xf numFmtId="0" fontId="38" fillId="33" borderId="27" xfId="0" applyFont="1" applyFill="1" applyBorder="1" applyAlignment="1" applyProtection="1">
      <alignment horizontal="left"/>
      <protection/>
    </xf>
    <xf numFmtId="0" fontId="39" fillId="0" borderId="10" xfId="0" applyFont="1" applyBorder="1" applyAlignment="1">
      <alignment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33" borderId="10" xfId="0" applyFont="1" applyFill="1" applyBorder="1" applyAlignment="1">
      <alignment/>
    </xf>
    <xf numFmtId="0" fontId="38" fillId="33" borderId="23" xfId="0" applyFont="1" applyFill="1" applyBorder="1" applyAlignment="1">
      <alignment vertical="top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 quotePrefix="1">
      <alignment horizontal="center"/>
    </xf>
    <xf numFmtId="0" fontId="42" fillId="34" borderId="23" xfId="0" applyFont="1" applyFill="1" applyBorder="1" applyAlignment="1">
      <alignment/>
    </xf>
    <xf numFmtId="0" fontId="42" fillId="0" borderId="0" xfId="0" applyFont="1" applyAlignment="1">
      <alignment/>
    </xf>
    <xf numFmtId="0" fontId="38" fillId="33" borderId="28" xfId="0" applyFont="1" applyFill="1" applyBorder="1" applyAlignment="1" applyProtection="1">
      <alignment horizontal="left"/>
      <protection/>
    </xf>
    <xf numFmtId="0" fontId="38" fillId="33" borderId="25" xfId="0" applyFont="1" applyFill="1" applyBorder="1" applyAlignment="1">
      <alignment horizontal="left"/>
    </xf>
    <xf numFmtId="0" fontId="38" fillId="33" borderId="25" xfId="0" applyFont="1" applyFill="1" applyBorder="1" applyAlignment="1">
      <alignment horizontal="center"/>
    </xf>
    <xf numFmtId="0" fontId="38" fillId="33" borderId="25" xfId="0" applyFont="1" applyFill="1" applyBorder="1" applyAlignment="1">
      <alignment/>
    </xf>
    <xf numFmtId="0" fontId="38" fillId="33" borderId="22" xfId="0" applyFont="1" applyFill="1" applyBorder="1" applyAlignment="1">
      <alignment/>
    </xf>
    <xf numFmtId="0" fontId="42" fillId="34" borderId="22" xfId="0" applyFont="1" applyFill="1" applyBorder="1" applyAlignment="1">
      <alignment/>
    </xf>
    <xf numFmtId="0" fontId="43" fillId="0" borderId="0" xfId="0" applyFont="1" applyBorder="1" applyAlignment="1" quotePrefix="1">
      <alignment/>
    </xf>
    <xf numFmtId="0" fontId="43" fillId="0" borderId="21" xfId="0" applyFont="1" applyBorder="1" applyAlignment="1" quotePrefix="1">
      <alignment/>
    </xf>
    <xf numFmtId="0" fontId="44" fillId="33" borderId="0" xfId="0" applyFont="1" applyFill="1" applyBorder="1" applyAlignment="1" applyProtection="1" quotePrefix="1">
      <alignment/>
      <protection/>
    </xf>
    <xf numFmtId="0" fontId="44" fillId="33" borderId="21" xfId="0" applyFont="1" applyFill="1" applyBorder="1" applyAlignment="1" applyProtection="1" quotePrefix="1">
      <alignment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21" xfId="0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 quotePrefix="1">
      <alignment/>
      <protection/>
    </xf>
    <xf numFmtId="0" fontId="45" fillId="33" borderId="21" xfId="0" applyFont="1" applyFill="1" applyBorder="1" applyAlignment="1" applyProtection="1" quotePrefix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21" xfId="0" applyFont="1" applyFill="1" applyBorder="1" applyAlignment="1" applyProtection="1">
      <alignment/>
      <protection/>
    </xf>
    <xf numFmtId="0" fontId="38" fillId="33" borderId="16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left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left"/>
      <protection/>
    </xf>
    <xf numFmtId="0" fontId="38" fillId="33" borderId="21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7" fillId="33" borderId="21" xfId="0" applyFont="1" applyFill="1" applyBorder="1" applyAlignment="1">
      <alignment/>
    </xf>
    <xf numFmtId="0" fontId="48" fillId="0" borderId="0" xfId="0" applyFont="1" applyAlignment="1">
      <alignment/>
    </xf>
    <xf numFmtId="0" fontId="38" fillId="33" borderId="0" xfId="0" applyFont="1" applyFill="1" applyBorder="1" applyAlignment="1" applyProtection="1" quotePrefix="1">
      <alignment horizontal="left"/>
      <protection/>
    </xf>
    <xf numFmtId="0" fontId="38" fillId="33" borderId="0" xfId="0" applyFont="1" applyFill="1" applyBorder="1" applyAlignment="1" applyProtection="1">
      <alignment horizontal="center" vertical="center"/>
      <protection/>
    </xf>
    <xf numFmtId="0" fontId="42" fillId="34" borderId="21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49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 applyProtection="1" quotePrefix="1">
      <alignment horizontal="center"/>
      <protection/>
    </xf>
    <xf numFmtId="0" fontId="40" fillId="33" borderId="21" xfId="0" applyFont="1" applyFill="1" applyBorder="1" applyAlignment="1">
      <alignment/>
    </xf>
    <xf numFmtId="0" fontId="40" fillId="0" borderId="0" xfId="0" applyFont="1" applyAlignment="1">
      <alignment/>
    </xf>
    <xf numFmtId="0" fontId="38" fillId="33" borderId="0" xfId="0" applyFont="1" applyFill="1" applyBorder="1" applyAlignment="1">
      <alignment horizontal="center" vertical="top"/>
    </xf>
    <xf numFmtId="184" fontId="38" fillId="33" borderId="0" xfId="0" applyNumberFormat="1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>
      <alignment/>
    </xf>
    <xf numFmtId="0" fontId="41" fillId="33" borderId="21" xfId="0" applyFont="1" applyFill="1" applyBorder="1" applyAlignment="1">
      <alignment/>
    </xf>
    <xf numFmtId="0" fontId="41" fillId="0" borderId="0" xfId="0" applyFont="1" applyAlignment="1">
      <alignment/>
    </xf>
    <xf numFmtId="0" fontId="38" fillId="33" borderId="16" xfId="0" applyFont="1" applyFill="1" applyBorder="1" applyAlignment="1" applyProtection="1">
      <alignment horizontal="left"/>
      <protection/>
    </xf>
    <xf numFmtId="0" fontId="38" fillId="33" borderId="21" xfId="0" applyFont="1" applyFill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33" borderId="0" xfId="0" applyFont="1" applyFill="1" applyBorder="1" applyAlignment="1">
      <alignment horizontal="left"/>
    </xf>
    <xf numFmtId="184" fontId="38" fillId="33" borderId="16" xfId="0" applyNumberFormat="1" applyFont="1" applyFill="1" applyBorder="1" applyAlignment="1" applyProtection="1">
      <alignment horizontal="center"/>
      <protection/>
    </xf>
    <xf numFmtId="184" fontId="38" fillId="33" borderId="0" xfId="0" applyNumberFormat="1" applyFont="1" applyFill="1" applyBorder="1" applyAlignment="1" applyProtection="1">
      <alignment horizontal="center"/>
      <protection/>
    </xf>
    <xf numFmtId="184" fontId="38" fillId="33" borderId="21" xfId="0" applyNumberFormat="1" applyFont="1" applyFill="1" applyBorder="1" applyAlignment="1" applyProtection="1">
      <alignment/>
      <protection/>
    </xf>
    <xf numFmtId="184" fontId="33" fillId="33" borderId="0" xfId="0" applyNumberFormat="1" applyFont="1" applyFill="1" applyBorder="1" applyAlignment="1" applyProtection="1" quotePrefix="1">
      <alignment/>
      <protection/>
    </xf>
    <xf numFmtId="0" fontId="48" fillId="33" borderId="21" xfId="0" applyFont="1" applyFill="1" applyBorder="1" applyAlignment="1">
      <alignment/>
    </xf>
    <xf numFmtId="184" fontId="38" fillId="33" borderId="21" xfId="0" applyNumberFormat="1" applyFont="1" applyFill="1" applyBorder="1" applyAlignment="1" applyProtection="1">
      <alignment vertical="center" wrapText="1"/>
      <protection/>
    </xf>
    <xf numFmtId="184" fontId="33" fillId="33" borderId="0" xfId="0" applyNumberFormat="1" applyFont="1" applyFill="1" applyBorder="1" applyAlignment="1" applyProtection="1">
      <alignment wrapText="1"/>
      <protection/>
    </xf>
    <xf numFmtId="0" fontId="38" fillId="34" borderId="21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0" fontId="34" fillId="33" borderId="21" xfId="0" applyFont="1" applyFill="1" applyBorder="1" applyAlignment="1">
      <alignment/>
    </xf>
    <xf numFmtId="0" fontId="34" fillId="0" borderId="0" xfId="0" applyFont="1" applyAlignment="1">
      <alignment/>
    </xf>
    <xf numFmtId="184" fontId="38" fillId="33" borderId="0" xfId="0" applyNumberFormat="1" applyFont="1" applyFill="1" applyBorder="1" applyAlignment="1" applyProtection="1">
      <alignment horizontal="left"/>
      <protection/>
    </xf>
    <xf numFmtId="184" fontId="38" fillId="33" borderId="0" xfId="0" applyNumberFormat="1" applyFont="1" applyFill="1" applyBorder="1" applyAlignment="1" applyProtection="1">
      <alignment horizontal="right"/>
      <protection/>
    </xf>
    <xf numFmtId="184" fontId="38" fillId="33" borderId="21" xfId="0" applyNumberFormat="1" applyFont="1" applyFill="1" applyBorder="1" applyAlignment="1" applyProtection="1">
      <alignment horizontal="center"/>
      <protection/>
    </xf>
    <xf numFmtId="0" fontId="38" fillId="33" borderId="21" xfId="0" applyFont="1" applyFill="1" applyBorder="1" applyAlignment="1">
      <alignment horizontal="center" vertical="center"/>
    </xf>
    <xf numFmtId="184" fontId="50" fillId="33" borderId="0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 applyProtection="1">
      <alignment horizontal="left" vertical="center"/>
      <protection/>
    </xf>
    <xf numFmtId="0" fontId="38" fillId="33" borderId="21" xfId="0" applyFont="1" applyFill="1" applyBorder="1" applyAlignment="1">
      <alignment horizontal="right"/>
    </xf>
    <xf numFmtId="0" fontId="33" fillId="33" borderId="0" xfId="0" applyFont="1" applyFill="1" applyBorder="1" applyAlignment="1">
      <alignment horizontal="right"/>
    </xf>
    <xf numFmtId="185" fontId="38" fillId="33" borderId="0" xfId="0" applyNumberFormat="1" applyFont="1" applyFill="1" applyBorder="1" applyAlignment="1" applyProtection="1" quotePrefix="1">
      <alignment horizontal="left"/>
      <protection/>
    </xf>
    <xf numFmtId="1" fontId="38" fillId="33" borderId="16" xfId="0" applyNumberFormat="1" applyFont="1" applyFill="1" applyBorder="1" applyAlignment="1" applyProtection="1">
      <alignment horizontal="center"/>
      <protection/>
    </xf>
    <xf numFmtId="1" fontId="38" fillId="33" borderId="0" xfId="0" applyNumberFormat="1" applyFont="1" applyFill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33" borderId="0" xfId="0" applyFont="1" applyFill="1" applyBorder="1" applyAlignment="1" applyProtection="1">
      <alignment horizontal="center"/>
      <protection/>
    </xf>
    <xf numFmtId="184" fontId="38" fillId="33" borderId="0" xfId="0" applyNumberFormat="1" applyFont="1" applyFill="1" applyBorder="1" applyAlignment="1" applyProtection="1">
      <alignment horizontal="left" vertical="center"/>
      <protection/>
    </xf>
    <xf numFmtId="0" fontId="42" fillId="0" borderId="0" xfId="0" applyFont="1" applyBorder="1" applyAlignment="1">
      <alignment/>
    </xf>
    <xf numFmtId="0" fontId="38" fillId="33" borderId="21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8" fillId="33" borderId="40" xfId="0" applyFont="1" applyFill="1" applyBorder="1" applyAlignment="1" applyProtection="1">
      <alignment horizontal="center"/>
      <protection/>
    </xf>
    <xf numFmtId="0" fontId="38" fillId="33" borderId="39" xfId="0" applyFont="1" applyFill="1" applyBorder="1" applyAlignment="1" applyProtection="1">
      <alignment horizontal="center"/>
      <protection/>
    </xf>
    <xf numFmtId="0" fontId="38" fillId="33" borderId="41" xfId="0" applyFont="1" applyFill="1" applyBorder="1" applyAlignment="1" applyProtection="1">
      <alignment horizontal="center"/>
      <protection/>
    </xf>
    <xf numFmtId="184" fontId="38" fillId="33" borderId="25" xfId="0" applyNumberFormat="1" applyFont="1" applyFill="1" applyBorder="1" applyAlignment="1" applyProtection="1">
      <alignment horizontal="center"/>
      <protection/>
    </xf>
    <xf numFmtId="0" fontId="33" fillId="33" borderId="27" xfId="0" applyFont="1" applyFill="1" applyBorder="1" applyAlignment="1" applyProtection="1" quotePrefix="1">
      <alignment horizontal="center"/>
      <protection/>
    </xf>
    <xf numFmtId="0" fontId="33" fillId="33" borderId="10" xfId="0" applyFont="1" applyFill="1" applyBorder="1" applyAlignment="1">
      <alignment horizontal="left"/>
    </xf>
    <xf numFmtId="0" fontId="33" fillId="33" borderId="10" xfId="0" applyFont="1" applyFill="1" applyBorder="1" applyAlignment="1">
      <alignment horizontal="center"/>
    </xf>
    <xf numFmtId="0" fontId="33" fillId="0" borderId="0" xfId="0" applyFont="1" applyBorder="1" applyAlignment="1">
      <alignment/>
    </xf>
    <xf numFmtId="0" fontId="42" fillId="33" borderId="11" xfId="0" applyFont="1" applyFill="1" applyBorder="1" applyAlignment="1">
      <alignment/>
    </xf>
    <xf numFmtId="0" fontId="33" fillId="33" borderId="28" xfId="0" applyFont="1" applyFill="1" applyBorder="1" applyAlignment="1" quotePrefix="1">
      <alignment horizontal="center"/>
    </xf>
    <xf numFmtId="0" fontId="33" fillId="33" borderId="25" xfId="0" applyFont="1" applyFill="1" applyBorder="1" applyAlignment="1">
      <alignment horizontal="left"/>
    </xf>
    <xf numFmtId="0" fontId="33" fillId="33" borderId="25" xfId="0" applyFont="1" applyFill="1" applyBorder="1" applyAlignment="1">
      <alignment horizontal="center"/>
    </xf>
    <xf numFmtId="0" fontId="33" fillId="33" borderId="25" xfId="0" applyFont="1" applyFill="1" applyBorder="1" applyAlignment="1" applyProtection="1">
      <alignment horizontal="center"/>
      <protection/>
    </xf>
    <xf numFmtId="0" fontId="33" fillId="33" borderId="22" xfId="0" applyFont="1" applyFill="1" applyBorder="1" applyAlignment="1" applyProtection="1">
      <alignment horizontal="center"/>
      <protection/>
    </xf>
    <xf numFmtId="0" fontId="42" fillId="33" borderId="42" xfId="0" applyFont="1" applyFill="1" applyBorder="1" applyAlignment="1">
      <alignment/>
    </xf>
    <xf numFmtId="0" fontId="33" fillId="33" borderId="16" xfId="0" applyFont="1" applyFill="1" applyBorder="1" applyAlignment="1" applyProtection="1">
      <alignment horizontal="center"/>
      <protection/>
    </xf>
    <xf numFmtId="0" fontId="33" fillId="33" borderId="21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8" fillId="33" borderId="43" xfId="0" applyFont="1" applyFill="1" applyBorder="1" applyAlignment="1">
      <alignment/>
    </xf>
    <xf numFmtId="0" fontId="33" fillId="33" borderId="21" xfId="0" applyFont="1" applyFill="1" applyBorder="1" applyAlignment="1" applyProtection="1">
      <alignment horizontal="center"/>
      <protection/>
    </xf>
    <xf numFmtId="0" fontId="42" fillId="34" borderId="12" xfId="0" applyFont="1" applyFill="1" applyBorder="1" applyAlignment="1">
      <alignment/>
    </xf>
    <xf numFmtId="0" fontId="33" fillId="33" borderId="16" xfId="0" applyFont="1" applyFill="1" applyBorder="1" applyAlignment="1">
      <alignment horizontal="center"/>
    </xf>
    <xf numFmtId="0" fontId="33" fillId="33" borderId="21" xfId="0" applyFont="1" applyFill="1" applyBorder="1" applyAlignment="1">
      <alignment/>
    </xf>
    <xf numFmtId="184" fontId="33" fillId="33" borderId="16" xfId="0" applyNumberFormat="1" applyFont="1" applyFill="1" applyBorder="1" applyAlignment="1" applyProtection="1">
      <alignment horizontal="center"/>
      <protection/>
    </xf>
    <xf numFmtId="184" fontId="33" fillId="33" borderId="21" xfId="0" applyNumberFormat="1" applyFont="1" applyFill="1" applyBorder="1" applyAlignment="1" applyProtection="1">
      <alignment/>
      <protection/>
    </xf>
    <xf numFmtId="0" fontId="48" fillId="33" borderId="12" xfId="0" applyFont="1" applyFill="1" applyBorder="1" applyAlignment="1">
      <alignment/>
    </xf>
    <xf numFmtId="184" fontId="33" fillId="33" borderId="21" xfId="0" applyNumberFormat="1" applyFont="1" applyFill="1" applyBorder="1" applyAlignment="1" applyProtection="1">
      <alignment horizontal="right"/>
      <protection/>
    </xf>
    <xf numFmtId="184" fontId="33" fillId="33" borderId="0" xfId="0" applyNumberFormat="1" applyFont="1" applyFill="1" applyBorder="1" applyAlignment="1" applyProtection="1">
      <alignment horizontal="center" wrapText="1"/>
      <protection/>
    </xf>
    <xf numFmtId="0" fontId="33" fillId="34" borderId="21" xfId="0" applyFont="1" applyFill="1" applyBorder="1" applyAlignment="1">
      <alignment/>
    </xf>
    <xf numFmtId="0" fontId="34" fillId="33" borderId="12" xfId="0" applyFont="1" applyFill="1" applyBorder="1" applyAlignment="1">
      <alignment/>
    </xf>
    <xf numFmtId="184" fontId="33" fillId="33" borderId="16" xfId="0" applyNumberFormat="1" applyFont="1" applyFill="1" applyBorder="1" applyAlignment="1" applyProtection="1">
      <alignment horizontal="center" vertical="center"/>
      <protection/>
    </xf>
    <xf numFmtId="0" fontId="33" fillId="33" borderId="21" xfId="0" applyFont="1" applyFill="1" applyBorder="1" applyAlignment="1">
      <alignment horizontal="center" vertical="center"/>
    </xf>
    <xf numFmtId="184" fontId="33" fillId="33" borderId="21" xfId="0" applyNumberFormat="1" applyFont="1" applyFill="1" applyBorder="1" applyAlignment="1" applyProtection="1">
      <alignment horizontal="center"/>
      <protection/>
    </xf>
    <xf numFmtId="184" fontId="33" fillId="33" borderId="21" xfId="0" applyNumberFormat="1" applyFont="1" applyFill="1" applyBorder="1" applyAlignment="1" applyProtection="1">
      <alignment horizontal="left"/>
      <protection/>
    </xf>
    <xf numFmtId="184" fontId="50" fillId="33" borderId="0" xfId="0" applyNumberFormat="1" applyFont="1" applyFill="1" applyBorder="1" applyAlignment="1" applyProtection="1">
      <alignment horizontal="left"/>
      <protection/>
    </xf>
    <xf numFmtId="0" fontId="40" fillId="0" borderId="0" xfId="0" applyFont="1" applyBorder="1" applyAlignment="1">
      <alignment/>
    </xf>
    <xf numFmtId="0" fontId="33" fillId="33" borderId="16" xfId="0" applyFont="1" applyFill="1" applyBorder="1" applyAlignment="1" applyProtection="1" quotePrefix="1">
      <alignment horizontal="center"/>
      <protection/>
    </xf>
    <xf numFmtId="0" fontId="33" fillId="33" borderId="0" xfId="0" applyFont="1" applyFill="1" applyBorder="1" applyAlignment="1" applyProtection="1" quotePrefix="1">
      <alignment horizontal="center"/>
      <protection/>
    </xf>
    <xf numFmtId="0" fontId="36" fillId="33" borderId="0" xfId="0" applyFont="1" applyFill="1" applyBorder="1" applyAlignment="1" applyProtection="1">
      <alignment horizontal="center"/>
      <protection/>
    </xf>
    <xf numFmtId="0" fontId="33" fillId="33" borderId="0" xfId="0" applyFont="1" applyFill="1" applyBorder="1" applyAlignment="1" quotePrefix="1">
      <alignment/>
    </xf>
    <xf numFmtId="0" fontId="36" fillId="33" borderId="21" xfId="0" applyFont="1" applyFill="1" applyBorder="1" applyAlignment="1" applyProtection="1">
      <alignment horizontal="center"/>
      <protection/>
    </xf>
    <xf numFmtId="0" fontId="33" fillId="33" borderId="0" xfId="0" applyFont="1" applyFill="1" applyBorder="1" applyAlignment="1" applyProtection="1" quotePrefix="1">
      <alignment horizontal="left"/>
      <protection/>
    </xf>
    <xf numFmtId="1" fontId="33" fillId="33" borderId="16" xfId="0" applyNumberFormat="1" applyFont="1" applyFill="1" applyBorder="1" applyAlignment="1" applyProtection="1">
      <alignment horizontal="center"/>
      <protection/>
    </xf>
    <xf numFmtId="1" fontId="33" fillId="33" borderId="16" xfId="0" applyNumberFormat="1" applyFont="1" applyFill="1" applyBorder="1" applyAlignment="1" applyProtection="1" quotePrefix="1">
      <alignment horizontal="center"/>
      <protection/>
    </xf>
    <xf numFmtId="0" fontId="51" fillId="0" borderId="0" xfId="0" applyFont="1" applyAlignment="1">
      <alignment/>
    </xf>
    <xf numFmtId="0" fontId="35" fillId="33" borderId="0" xfId="0" applyFont="1" applyFill="1" applyBorder="1" applyAlignment="1" applyProtection="1">
      <alignment horizontal="center"/>
      <protection/>
    </xf>
    <xf numFmtId="0" fontId="35" fillId="33" borderId="21" xfId="0" applyFont="1" applyFill="1" applyBorder="1" applyAlignment="1" applyProtection="1">
      <alignment horizontal="center"/>
      <protection/>
    </xf>
    <xf numFmtId="0" fontId="36" fillId="33" borderId="21" xfId="0" applyFont="1" applyFill="1" applyBorder="1" applyAlignment="1" applyProtection="1">
      <alignment horizontal="center" vertical="center"/>
      <protection/>
    </xf>
    <xf numFmtId="1" fontId="34" fillId="0" borderId="16" xfId="0" applyNumberFormat="1" applyFont="1" applyBorder="1" applyAlignment="1">
      <alignment horizontal="center"/>
    </xf>
    <xf numFmtId="1" fontId="33" fillId="33" borderId="16" xfId="0" applyNumberFormat="1" applyFont="1" applyFill="1" applyBorder="1" applyAlignment="1" applyProtection="1">
      <alignment horizontal="left"/>
      <protection/>
    </xf>
    <xf numFmtId="1" fontId="33" fillId="33" borderId="16" xfId="0" applyNumberFormat="1" applyFont="1" applyFill="1" applyBorder="1" applyAlignment="1" applyProtection="1">
      <alignment horizontal="center" vertical="center"/>
      <protection/>
    </xf>
    <xf numFmtId="1" fontId="33" fillId="33" borderId="44" xfId="0" applyNumberFormat="1" applyFont="1" applyFill="1" applyBorder="1" applyAlignment="1" applyProtection="1" quotePrefix="1">
      <alignment horizontal="center"/>
      <protection/>
    </xf>
    <xf numFmtId="0" fontId="33" fillId="33" borderId="36" xfId="0" applyFont="1" applyFill="1" applyBorder="1" applyAlignment="1" applyProtection="1" quotePrefix="1">
      <alignment horizontal="center"/>
      <protection/>
    </xf>
    <xf numFmtId="0" fontId="36" fillId="33" borderId="36" xfId="0" applyFont="1" applyFill="1" applyBorder="1" applyAlignment="1" applyProtection="1">
      <alignment horizontal="center"/>
      <protection/>
    </xf>
    <xf numFmtId="0" fontId="36" fillId="33" borderId="45" xfId="0" applyFont="1" applyFill="1" applyBorder="1" applyAlignment="1" applyProtection="1">
      <alignment horizontal="center"/>
      <protection/>
    </xf>
    <xf numFmtId="1" fontId="36" fillId="33" borderId="16" xfId="0" applyNumberFormat="1" applyFont="1" applyFill="1" applyBorder="1" applyAlignment="1" applyProtection="1">
      <alignment horizontal="center"/>
      <protection/>
    </xf>
    <xf numFmtId="0" fontId="33" fillId="33" borderId="37" xfId="0" applyFont="1" applyFill="1" applyBorder="1" applyAlignment="1" applyProtection="1" quotePrefix="1">
      <alignment horizontal="center"/>
      <protection/>
    </xf>
    <xf numFmtId="0" fontId="36" fillId="33" borderId="37" xfId="0" applyFont="1" applyFill="1" applyBorder="1" applyAlignment="1" applyProtection="1">
      <alignment horizontal="center"/>
      <protection/>
    </xf>
    <xf numFmtId="0" fontId="34" fillId="0" borderId="16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21" xfId="0" applyFont="1" applyBorder="1" applyAlignment="1">
      <alignment/>
    </xf>
    <xf numFmtId="0" fontId="36" fillId="33" borderId="25" xfId="0" applyFont="1" applyFill="1" applyBorder="1" applyAlignment="1" applyProtection="1">
      <alignment horizontal="center"/>
      <protection/>
    </xf>
    <xf numFmtId="0" fontId="33" fillId="33" borderId="25" xfId="0" applyFont="1" applyFill="1" applyBorder="1" applyAlignment="1" applyProtection="1">
      <alignment horizontal="left"/>
      <protection/>
    </xf>
    <xf numFmtId="0" fontId="33" fillId="33" borderId="25" xfId="0" applyFont="1" applyFill="1" applyBorder="1" applyAlignment="1" applyProtection="1" quotePrefix="1">
      <alignment horizontal="left"/>
      <protection/>
    </xf>
    <xf numFmtId="0" fontId="42" fillId="34" borderId="46" xfId="0" applyFont="1" applyFill="1" applyBorder="1" applyAlignment="1">
      <alignment/>
    </xf>
    <xf numFmtId="0" fontId="33" fillId="33" borderId="27" xfId="0" applyFont="1" applyFill="1" applyBorder="1" applyAlignment="1" applyProtection="1">
      <alignment horizontal="left"/>
      <protection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3" fillId="33" borderId="10" xfId="0" applyFont="1" applyFill="1" applyBorder="1" applyAlignment="1">
      <alignment/>
    </xf>
    <xf numFmtId="0" fontId="33" fillId="33" borderId="23" xfId="0" applyFont="1" applyFill="1" applyBorder="1" applyAlignment="1">
      <alignment/>
    </xf>
    <xf numFmtId="0" fontId="42" fillId="34" borderId="11" xfId="0" applyFont="1" applyFill="1" applyBorder="1" applyAlignment="1">
      <alignment/>
    </xf>
    <xf numFmtId="0" fontId="33" fillId="33" borderId="28" xfId="0" applyFont="1" applyFill="1" applyBorder="1" applyAlignment="1" applyProtection="1">
      <alignment horizontal="left"/>
      <protection/>
    </xf>
    <xf numFmtId="0" fontId="33" fillId="33" borderId="22" xfId="0" applyFont="1" applyFill="1" applyBorder="1" applyAlignment="1">
      <alignment/>
    </xf>
    <xf numFmtId="184" fontId="33" fillId="33" borderId="21" xfId="0" applyNumberFormat="1" applyFont="1" applyFill="1" applyBorder="1" applyAlignment="1" applyProtection="1">
      <alignment wrapText="1"/>
      <protection/>
    </xf>
    <xf numFmtId="0" fontId="34" fillId="33" borderId="0" xfId="0" applyFont="1" applyFill="1" applyBorder="1" applyAlignment="1">
      <alignment/>
    </xf>
    <xf numFmtId="0" fontId="36" fillId="33" borderId="21" xfId="0" applyFont="1" applyFill="1" applyBorder="1" applyAlignment="1" applyProtection="1">
      <alignment/>
      <protection/>
    </xf>
    <xf numFmtId="0" fontId="36" fillId="33" borderId="16" xfId="0" applyFont="1" applyFill="1" applyBorder="1" applyAlignment="1" applyProtection="1">
      <alignment horizontal="center"/>
      <protection/>
    </xf>
    <xf numFmtId="0" fontId="36" fillId="33" borderId="47" xfId="0" applyFont="1" applyFill="1" applyBorder="1" applyAlignment="1" applyProtection="1">
      <alignment horizontal="center"/>
      <protection/>
    </xf>
    <xf numFmtId="184" fontId="33" fillId="33" borderId="40" xfId="0" applyNumberFormat="1" applyFont="1" applyFill="1" applyBorder="1" applyAlignment="1" applyProtection="1">
      <alignment horizontal="center"/>
      <protection/>
    </xf>
    <xf numFmtId="0" fontId="36" fillId="33" borderId="39" xfId="0" applyFont="1" applyFill="1" applyBorder="1" applyAlignment="1" applyProtection="1">
      <alignment horizontal="center"/>
      <protection/>
    </xf>
    <xf numFmtId="184" fontId="33" fillId="33" borderId="39" xfId="0" applyNumberFormat="1" applyFont="1" applyFill="1" applyBorder="1" applyAlignment="1" applyProtection="1">
      <alignment horizontal="center"/>
      <protection/>
    </xf>
    <xf numFmtId="0" fontId="36" fillId="33" borderId="41" xfId="0" applyFont="1" applyFill="1" applyBorder="1" applyAlignment="1" applyProtection="1">
      <alignment horizontal="center"/>
      <protection/>
    </xf>
    <xf numFmtId="0" fontId="33" fillId="33" borderId="0" xfId="0" applyFont="1" applyFill="1" applyBorder="1" applyAlignment="1" quotePrefix="1">
      <alignment horizontal="left"/>
    </xf>
    <xf numFmtId="0" fontId="36" fillId="33" borderId="44" xfId="0" applyFont="1" applyFill="1" applyBorder="1" applyAlignment="1" applyProtection="1">
      <alignment horizontal="center"/>
      <protection/>
    </xf>
    <xf numFmtId="0" fontId="33" fillId="33" borderId="36" xfId="0" applyFont="1" applyFill="1" applyBorder="1" applyAlignment="1" applyProtection="1">
      <alignment horizontal="center"/>
      <protection/>
    </xf>
    <xf numFmtId="184" fontId="33" fillId="33" borderId="45" xfId="0" applyNumberFormat="1" applyFont="1" applyFill="1" applyBorder="1" applyAlignment="1" applyProtection="1">
      <alignment horizontal="center"/>
      <protection/>
    </xf>
    <xf numFmtId="0" fontId="42" fillId="34" borderId="43" xfId="0" applyFont="1" applyFill="1" applyBorder="1" applyAlignment="1">
      <alignment/>
    </xf>
    <xf numFmtId="184" fontId="33" fillId="33" borderId="48" xfId="0" applyNumberFormat="1" applyFont="1" applyFill="1" applyBorder="1" applyAlignment="1" applyProtection="1">
      <alignment horizontal="center"/>
      <protection/>
    </xf>
    <xf numFmtId="184" fontId="33" fillId="33" borderId="37" xfId="0" applyNumberFormat="1" applyFont="1" applyFill="1" applyBorder="1" applyAlignment="1" applyProtection="1">
      <alignment horizontal="center"/>
      <protection/>
    </xf>
    <xf numFmtId="184" fontId="33" fillId="33" borderId="47" xfId="0" applyNumberFormat="1" applyFont="1" applyFill="1" applyBorder="1" applyAlignment="1" applyProtection="1">
      <alignment horizontal="center"/>
      <protection/>
    </xf>
    <xf numFmtId="0" fontId="42" fillId="34" borderId="42" xfId="0" applyFont="1" applyFill="1" applyBorder="1" applyAlignment="1">
      <alignment/>
    </xf>
    <xf numFmtId="184" fontId="36" fillId="33" borderId="0" xfId="0" applyNumberFormat="1" applyFont="1" applyFill="1" applyBorder="1" applyAlignment="1" applyProtection="1">
      <alignment horizontal="center"/>
      <protection/>
    </xf>
    <xf numFmtId="184" fontId="36" fillId="33" borderId="21" xfId="0" applyNumberFormat="1" applyFont="1" applyFill="1" applyBorder="1" applyAlignment="1" applyProtection="1">
      <alignment horizontal="center"/>
      <protection/>
    </xf>
    <xf numFmtId="0" fontId="34" fillId="0" borderId="28" xfId="0" applyFont="1" applyBorder="1" applyAlignment="1">
      <alignment horizontal="center"/>
    </xf>
    <xf numFmtId="0" fontId="34" fillId="0" borderId="25" xfId="0" applyFont="1" applyBorder="1" applyAlignment="1">
      <alignment horizontal="left"/>
    </xf>
    <xf numFmtId="0" fontId="34" fillId="0" borderId="25" xfId="0" applyFont="1" applyBorder="1" applyAlignment="1">
      <alignment horizontal="center"/>
    </xf>
    <xf numFmtId="0" fontId="34" fillId="0" borderId="25" xfId="0" applyFont="1" applyBorder="1" applyAlignment="1">
      <alignment/>
    </xf>
    <xf numFmtId="0" fontId="34" fillId="0" borderId="22" xfId="0" applyFont="1" applyBorder="1" applyAlignment="1">
      <alignment/>
    </xf>
    <xf numFmtId="0" fontId="33" fillId="33" borderId="27" xfId="0" applyFont="1" applyFill="1" applyBorder="1" applyAlignment="1" applyProtection="1" quotePrefix="1">
      <alignment horizontal="right"/>
      <protection/>
    </xf>
    <xf numFmtId="0" fontId="34" fillId="0" borderId="10" xfId="0" applyFont="1" applyBorder="1" applyAlignment="1">
      <alignment horizontal="left"/>
    </xf>
    <xf numFmtId="0" fontId="34" fillId="33" borderId="10" xfId="0" applyFont="1" applyFill="1" applyBorder="1" applyAlignment="1" applyProtection="1">
      <alignment horizontal="left"/>
      <protection/>
    </xf>
    <xf numFmtId="0" fontId="33" fillId="33" borderId="10" xfId="0" applyFont="1" applyFill="1" applyBorder="1" applyAlignment="1" applyProtection="1" quotePrefix="1">
      <alignment horizontal="left"/>
      <protection/>
    </xf>
    <xf numFmtId="0" fontId="33" fillId="33" borderId="0" xfId="0" applyFont="1" applyFill="1" applyBorder="1" applyAlignment="1" quotePrefix="1">
      <alignment horizontal="center"/>
    </xf>
    <xf numFmtId="0" fontId="34" fillId="33" borderId="25" xfId="0" applyFont="1" applyFill="1" applyBorder="1" applyAlignment="1" applyProtection="1">
      <alignment horizontal="left"/>
      <protection/>
    </xf>
    <xf numFmtId="0" fontId="33" fillId="33" borderId="25" xfId="0" applyFont="1" applyFill="1" applyBorder="1" applyAlignment="1" applyProtection="1" quotePrefix="1">
      <alignment/>
      <protection/>
    </xf>
    <xf numFmtId="0" fontId="53" fillId="0" borderId="0" xfId="0" applyFont="1" applyBorder="1" applyAlignment="1">
      <alignment/>
    </xf>
    <xf numFmtId="0" fontId="42" fillId="33" borderId="0" xfId="0" applyFont="1" applyFill="1" applyBorder="1" applyAlignment="1">
      <alignment/>
    </xf>
    <xf numFmtId="0" fontId="103" fillId="34" borderId="12" xfId="0" applyFont="1" applyFill="1" applyBorder="1" applyAlignment="1">
      <alignment/>
    </xf>
    <xf numFmtId="0" fontId="33" fillId="0" borderId="0" xfId="0" applyFont="1" applyAlignment="1">
      <alignment/>
    </xf>
    <xf numFmtId="184" fontId="33" fillId="33" borderId="0" xfId="0" applyNumberFormat="1" applyFont="1" applyFill="1" applyBorder="1" applyAlignment="1" applyProtection="1" quotePrefix="1">
      <alignment horizontal="left"/>
      <protection/>
    </xf>
    <xf numFmtId="0" fontId="36" fillId="0" borderId="21" xfId="0" applyFont="1" applyBorder="1" applyAlignment="1">
      <alignment/>
    </xf>
    <xf numFmtId="0" fontId="33" fillId="33" borderId="16" xfId="0" applyFont="1" applyFill="1" applyBorder="1" applyAlignment="1">
      <alignment horizontal="right"/>
    </xf>
    <xf numFmtId="0" fontId="33" fillId="33" borderId="0" xfId="0" applyFont="1" applyFill="1" applyBorder="1" applyAlignment="1" applyProtection="1">
      <alignment horizontal="left" vertical="center"/>
      <protection/>
    </xf>
    <xf numFmtId="184" fontId="33" fillId="33" borderId="41" xfId="0" applyNumberFormat="1" applyFont="1" applyFill="1" applyBorder="1" applyAlignment="1">
      <alignment horizontal="center"/>
    </xf>
    <xf numFmtId="184" fontId="33" fillId="33" borderId="0" xfId="0" applyNumberFormat="1" applyFont="1" applyFill="1" applyBorder="1" applyAlignment="1">
      <alignment horizontal="center"/>
    </xf>
    <xf numFmtId="0" fontId="33" fillId="33" borderId="21" xfId="0" applyFont="1" applyFill="1" applyBorder="1" applyAlignment="1">
      <alignment horizontal="right"/>
    </xf>
    <xf numFmtId="0" fontId="33" fillId="33" borderId="37" xfId="0" applyFont="1" applyFill="1" applyBorder="1" applyAlignment="1">
      <alignment horizontal="center"/>
    </xf>
    <xf numFmtId="0" fontId="33" fillId="33" borderId="47" xfId="0" applyFont="1" applyFill="1" applyBorder="1" applyAlignment="1">
      <alignment horizontal="right"/>
    </xf>
    <xf numFmtId="184" fontId="33" fillId="33" borderId="16" xfId="0" applyNumberFormat="1" applyFont="1" applyFill="1" applyBorder="1" applyAlignment="1">
      <alignment horizontal="center"/>
    </xf>
    <xf numFmtId="0" fontId="33" fillId="33" borderId="48" xfId="0" applyFont="1" applyFill="1" applyBorder="1" applyAlignment="1">
      <alignment horizontal="center"/>
    </xf>
    <xf numFmtId="0" fontId="33" fillId="33" borderId="47" xfId="0" applyFont="1" applyFill="1" applyBorder="1" applyAlignment="1">
      <alignment horizontal="center"/>
    </xf>
    <xf numFmtId="0" fontId="33" fillId="0" borderId="21" xfId="0" applyFont="1" applyBorder="1" applyAlignment="1">
      <alignment horizontal="center"/>
    </xf>
    <xf numFmtId="184" fontId="36" fillId="33" borderId="21" xfId="0" applyNumberFormat="1" applyFont="1" applyFill="1" applyBorder="1" applyAlignment="1" applyProtection="1">
      <alignment horizontal="right"/>
      <protection/>
    </xf>
    <xf numFmtId="184" fontId="36" fillId="33" borderId="37" xfId="0" applyNumberFormat="1" applyFont="1" applyFill="1" applyBorder="1" applyAlignment="1" applyProtection="1">
      <alignment horizontal="center"/>
      <protection/>
    </xf>
    <xf numFmtId="0" fontId="34" fillId="0" borderId="0" xfId="0" applyFont="1" applyBorder="1" applyAlignment="1">
      <alignment vertical="center"/>
    </xf>
    <xf numFmtId="0" fontId="36" fillId="33" borderId="47" xfId="0" applyFont="1" applyFill="1" applyBorder="1" applyAlignment="1">
      <alignment horizontal="right"/>
    </xf>
    <xf numFmtId="184" fontId="33" fillId="33" borderId="36" xfId="0" applyNumberFormat="1" applyFont="1" applyFill="1" applyBorder="1" applyAlignment="1" applyProtection="1">
      <alignment horizontal="center"/>
      <protection/>
    </xf>
    <xf numFmtId="1" fontId="33" fillId="33" borderId="44" xfId="0" applyNumberFormat="1" applyFont="1" applyFill="1" applyBorder="1" applyAlignment="1" applyProtection="1">
      <alignment horizontal="center"/>
      <protection/>
    </xf>
    <xf numFmtId="0" fontId="33" fillId="33" borderId="28" xfId="0" applyFont="1" applyFill="1" applyBorder="1" applyAlignment="1" applyProtection="1" quotePrefix="1">
      <alignment horizontal="center"/>
      <protection/>
    </xf>
    <xf numFmtId="0" fontId="33" fillId="33" borderId="25" xfId="0" applyFont="1" applyFill="1" applyBorder="1" applyAlignment="1" applyProtection="1" quotePrefix="1">
      <alignment horizontal="center"/>
      <protection/>
    </xf>
    <xf numFmtId="0" fontId="33" fillId="33" borderId="25" xfId="0" applyFont="1" applyFill="1" applyBorder="1" applyAlignment="1" quotePrefix="1">
      <alignment/>
    </xf>
    <xf numFmtId="184" fontId="33" fillId="33" borderId="10" xfId="0" applyNumberFormat="1" applyFont="1" applyFill="1" applyBorder="1" applyAlignment="1" applyProtection="1" quotePrefix="1">
      <alignment horizontal="left"/>
      <protection/>
    </xf>
    <xf numFmtId="184" fontId="33" fillId="33" borderId="10" xfId="0" applyNumberFormat="1" applyFont="1" applyFill="1" applyBorder="1" applyAlignment="1" applyProtection="1">
      <alignment horizontal="left"/>
      <protection/>
    </xf>
    <xf numFmtId="0" fontId="33" fillId="0" borderId="0" xfId="0" applyFont="1" applyBorder="1" applyAlignment="1" quotePrefix="1">
      <alignment/>
    </xf>
    <xf numFmtId="0" fontId="104" fillId="33" borderId="11" xfId="0" applyFont="1" applyFill="1" applyBorder="1" applyAlignment="1">
      <alignment/>
    </xf>
    <xf numFmtId="184" fontId="33" fillId="33" borderId="25" xfId="0" applyNumberFormat="1" applyFont="1" applyFill="1" applyBorder="1" applyAlignment="1" applyProtection="1" quotePrefix="1">
      <alignment horizontal="left"/>
      <protection/>
    </xf>
    <xf numFmtId="184" fontId="33" fillId="33" borderId="25" xfId="0" applyNumberFormat="1" applyFont="1" applyFill="1" applyBorder="1" applyAlignment="1" applyProtection="1">
      <alignment horizontal="left"/>
      <protection/>
    </xf>
    <xf numFmtId="0" fontId="33" fillId="33" borderId="25" xfId="0" applyFont="1" applyFill="1" applyBorder="1" applyAlignment="1" quotePrefix="1">
      <alignment horizontal="left"/>
    </xf>
    <xf numFmtId="0" fontId="104" fillId="33" borderId="46" xfId="0" applyFont="1" applyFill="1" applyBorder="1" applyAlignment="1">
      <alignment/>
    </xf>
    <xf numFmtId="0" fontId="104" fillId="33" borderId="12" xfId="0" applyFont="1" applyFill="1" applyBorder="1" applyAlignment="1">
      <alignment/>
    </xf>
    <xf numFmtId="0" fontId="33" fillId="0" borderId="16" xfId="0" applyFont="1" applyBorder="1" applyAlignment="1">
      <alignment/>
    </xf>
    <xf numFmtId="0" fontId="105" fillId="33" borderId="12" xfId="0" applyFont="1" applyFill="1" applyBorder="1" applyAlignment="1">
      <alignment/>
    </xf>
    <xf numFmtId="0" fontId="106" fillId="33" borderId="12" xfId="0" applyFont="1" applyFill="1" applyBorder="1" applyAlignment="1">
      <alignment/>
    </xf>
    <xf numFmtId="0" fontId="106" fillId="34" borderId="12" xfId="0" applyFont="1" applyFill="1" applyBorder="1" applyAlignment="1">
      <alignment/>
    </xf>
    <xf numFmtId="184" fontId="33" fillId="33" borderId="40" xfId="0" applyNumberFormat="1" applyFont="1" applyFill="1" applyBorder="1" applyAlignment="1">
      <alignment horizontal="center"/>
    </xf>
    <xf numFmtId="184" fontId="33" fillId="33" borderId="39" xfId="0" applyNumberFormat="1" applyFont="1" applyFill="1" applyBorder="1" applyAlignment="1">
      <alignment horizontal="center"/>
    </xf>
    <xf numFmtId="184" fontId="33" fillId="33" borderId="0" xfId="0" applyNumberFormat="1" applyFont="1" applyFill="1" applyBorder="1" applyAlignment="1">
      <alignment/>
    </xf>
    <xf numFmtId="184" fontId="33" fillId="33" borderId="41" xfId="0" applyNumberFormat="1" applyFont="1" applyFill="1" applyBorder="1" applyAlignment="1" applyProtection="1">
      <alignment horizontal="center"/>
      <protection/>
    </xf>
    <xf numFmtId="184" fontId="33" fillId="33" borderId="0" xfId="0" applyNumberFormat="1" applyFont="1" applyFill="1" applyBorder="1" applyAlignment="1">
      <alignment/>
    </xf>
    <xf numFmtId="184" fontId="33" fillId="33" borderId="0" xfId="0" applyNumberFormat="1" applyFont="1" applyFill="1" applyBorder="1" applyAlignment="1" applyProtection="1" quotePrefix="1">
      <alignment horizontal="left" vertical="top"/>
      <protection/>
    </xf>
    <xf numFmtId="0" fontId="33" fillId="33" borderId="0" xfId="0" applyFont="1" applyFill="1" applyBorder="1" applyAlignment="1" applyProtection="1">
      <alignment horizontal="left" vertical="top" wrapText="1"/>
      <protection/>
    </xf>
    <xf numFmtId="184" fontId="33" fillId="33" borderId="0" xfId="0" applyNumberFormat="1" applyFont="1" applyFill="1" applyBorder="1" applyAlignment="1" applyProtection="1" quotePrefix="1">
      <alignment horizontal="left" vertical="center"/>
      <protection/>
    </xf>
    <xf numFmtId="0" fontId="103" fillId="34" borderId="12" xfId="0" applyFont="1" applyFill="1" applyBorder="1" applyAlignment="1">
      <alignment/>
    </xf>
    <xf numFmtId="0" fontId="33" fillId="0" borderId="0" xfId="0" applyFont="1" applyAlignment="1">
      <alignment/>
    </xf>
    <xf numFmtId="184" fontId="33" fillId="33" borderId="0" xfId="0" applyNumberFormat="1" applyFont="1" applyFill="1" applyBorder="1" applyAlignment="1" applyProtection="1">
      <alignment horizontal="center" vertical="center"/>
      <protection/>
    </xf>
    <xf numFmtId="184" fontId="33" fillId="33" borderId="21" xfId="0" applyNumberFormat="1" applyFont="1" applyFill="1" applyBorder="1" applyAlignment="1" applyProtection="1">
      <alignment horizontal="center" vertical="center"/>
      <protection/>
    </xf>
    <xf numFmtId="0" fontId="103" fillId="34" borderId="12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184" fontId="33" fillId="33" borderId="0" xfId="0" applyNumberFormat="1" applyFont="1" applyFill="1" applyBorder="1" applyAlignment="1" applyProtection="1">
      <alignment horizontal="left" vertical="center"/>
      <protection/>
    </xf>
    <xf numFmtId="184" fontId="33" fillId="33" borderId="28" xfId="0" applyNumberFormat="1" applyFont="1" applyFill="1" applyBorder="1" applyAlignment="1" applyProtection="1">
      <alignment horizontal="center"/>
      <protection/>
    </xf>
    <xf numFmtId="184" fontId="33" fillId="33" borderId="25" xfId="0" applyNumberFormat="1" applyFont="1" applyFill="1" applyBorder="1" applyAlignment="1" applyProtection="1">
      <alignment horizontal="center"/>
      <protection/>
    </xf>
    <xf numFmtId="198" fontId="33" fillId="33" borderId="0" xfId="0" applyNumberFormat="1" applyFont="1" applyFill="1" applyBorder="1" applyAlignment="1" applyProtection="1" quotePrefix="1">
      <alignment horizontal="left"/>
      <protection locked="0"/>
    </xf>
    <xf numFmtId="0" fontId="33" fillId="34" borderId="16" xfId="0" applyFont="1" applyFill="1" applyBorder="1" applyAlignment="1">
      <alignment/>
    </xf>
    <xf numFmtId="184" fontId="36" fillId="33" borderId="0" xfId="0" applyNumberFormat="1" applyFont="1" applyFill="1" applyBorder="1" applyAlignment="1" applyProtection="1">
      <alignment horizontal="right"/>
      <protection/>
    </xf>
    <xf numFmtId="0" fontId="33" fillId="33" borderId="0" xfId="0" applyFont="1" applyFill="1" applyBorder="1" applyAlignment="1" quotePrefix="1">
      <alignment vertical="top"/>
    </xf>
    <xf numFmtId="0" fontId="103" fillId="34" borderId="0" xfId="0" applyFont="1" applyFill="1" applyBorder="1" applyAlignment="1">
      <alignment/>
    </xf>
    <xf numFmtId="0" fontId="103" fillId="0" borderId="12" xfId="0" applyFont="1" applyBorder="1" applyAlignment="1">
      <alignment/>
    </xf>
    <xf numFmtId="184" fontId="33" fillId="33" borderId="25" xfId="0" applyNumberFormat="1" applyFont="1" applyFill="1" applyBorder="1" applyAlignment="1" applyProtection="1">
      <alignment horizontal="right"/>
      <protection/>
    </xf>
    <xf numFmtId="184" fontId="36" fillId="33" borderId="49" xfId="0" applyNumberFormat="1" applyFont="1" applyFill="1" applyBorder="1" applyAlignment="1" applyProtection="1">
      <alignment horizontal="right"/>
      <protection/>
    </xf>
    <xf numFmtId="0" fontId="103" fillId="34" borderId="46" xfId="0" applyFont="1" applyFill="1" applyBorder="1" applyAlignment="1">
      <alignment/>
    </xf>
    <xf numFmtId="0" fontId="33" fillId="33" borderId="23" xfId="0" applyFont="1" applyFill="1" applyBorder="1" applyAlignment="1">
      <alignment/>
    </xf>
    <xf numFmtId="0" fontId="33" fillId="33" borderId="21" xfId="0" applyFont="1" applyFill="1" applyBorder="1" applyAlignment="1" applyProtection="1">
      <alignment horizontal="left"/>
      <protection/>
    </xf>
    <xf numFmtId="0" fontId="53" fillId="33" borderId="12" xfId="0" applyFont="1" applyFill="1" applyBorder="1" applyAlignment="1">
      <alignment/>
    </xf>
    <xf numFmtId="0" fontId="33" fillId="33" borderId="0" xfId="0" applyFont="1" applyFill="1" applyBorder="1" applyAlignment="1" applyProtection="1">
      <alignment horizontal="right"/>
      <protection/>
    </xf>
    <xf numFmtId="0" fontId="33" fillId="0" borderId="21" xfId="0" applyFont="1" applyBorder="1" applyAlignment="1">
      <alignment/>
    </xf>
    <xf numFmtId="0" fontId="40" fillId="33" borderId="12" xfId="0" applyFont="1" applyFill="1" applyBorder="1" applyAlignment="1">
      <alignment/>
    </xf>
    <xf numFmtId="184" fontId="33" fillId="33" borderId="21" xfId="0" applyNumberFormat="1" applyFont="1" applyFill="1" applyBorder="1" applyAlignment="1" applyProtection="1" quotePrefix="1">
      <alignment/>
      <protection/>
    </xf>
    <xf numFmtId="184" fontId="50" fillId="33" borderId="21" xfId="0" applyNumberFormat="1" applyFont="1" applyFill="1" applyBorder="1" applyAlignment="1" applyProtection="1">
      <alignment horizontal="left"/>
      <protection/>
    </xf>
    <xf numFmtId="0" fontId="42" fillId="0" borderId="21" xfId="0" applyFont="1" applyBorder="1" applyAlignment="1">
      <alignment/>
    </xf>
    <xf numFmtId="0" fontId="33" fillId="33" borderId="12" xfId="0" applyFont="1" applyFill="1" applyBorder="1" applyAlignment="1">
      <alignment/>
    </xf>
    <xf numFmtId="184" fontId="33" fillId="33" borderId="21" xfId="0" applyNumberFormat="1" applyFont="1" applyFill="1" applyBorder="1" applyAlignment="1" applyProtection="1" quotePrefix="1">
      <alignment horizontal="right"/>
      <protection/>
    </xf>
    <xf numFmtId="184" fontId="33" fillId="33" borderId="21" xfId="0" applyNumberFormat="1" applyFont="1" applyFill="1" applyBorder="1" applyAlignment="1" applyProtection="1" quotePrefix="1">
      <alignment horizontal="center"/>
      <protection/>
    </xf>
    <xf numFmtId="0" fontId="33" fillId="0" borderId="21" xfId="0" applyFont="1" applyBorder="1" applyAlignment="1">
      <alignment horizontal="right"/>
    </xf>
    <xf numFmtId="184" fontId="33" fillId="33" borderId="0" xfId="0" applyNumberFormat="1" applyFont="1" applyFill="1" applyBorder="1" applyAlignment="1" applyProtection="1" quotePrefix="1">
      <alignment horizontal="right"/>
      <protection/>
    </xf>
    <xf numFmtId="0" fontId="36" fillId="33" borderId="47" xfId="0" applyFont="1" applyFill="1" applyBorder="1" applyAlignment="1" applyProtection="1">
      <alignment horizontal="right"/>
      <protection/>
    </xf>
    <xf numFmtId="0" fontId="33" fillId="33" borderId="37" xfId="0" applyFont="1" applyFill="1" applyBorder="1" applyAlignment="1" applyProtection="1">
      <alignment horizontal="center"/>
      <protection/>
    </xf>
    <xf numFmtId="184" fontId="33" fillId="33" borderId="48" xfId="0" applyNumberFormat="1" applyFont="1" applyFill="1" applyBorder="1" applyAlignment="1" applyProtection="1" quotePrefix="1">
      <alignment horizontal="center"/>
      <protection/>
    </xf>
    <xf numFmtId="184" fontId="33" fillId="33" borderId="37" xfId="0" applyNumberFormat="1" applyFont="1" applyFill="1" applyBorder="1" applyAlignment="1" applyProtection="1" quotePrefix="1">
      <alignment horizontal="center"/>
      <protection/>
    </xf>
    <xf numFmtId="0" fontId="33" fillId="34" borderId="0" xfId="0" applyFont="1" applyFill="1" applyBorder="1" applyAlignment="1">
      <alignment/>
    </xf>
    <xf numFmtId="184" fontId="33" fillId="33" borderId="36" xfId="0" applyNumberFormat="1" applyFont="1" applyFill="1" applyBorder="1" applyAlignment="1">
      <alignment horizontal="center"/>
    </xf>
    <xf numFmtId="184" fontId="33" fillId="33" borderId="21" xfId="0" applyNumberFormat="1" applyFont="1" applyFill="1" applyBorder="1" applyAlignment="1">
      <alignment horizontal="right"/>
    </xf>
    <xf numFmtId="184" fontId="33" fillId="33" borderId="48" xfId="0" applyNumberFormat="1" applyFont="1" applyFill="1" applyBorder="1" applyAlignment="1" applyProtection="1">
      <alignment horizontal="center" vertical="center"/>
      <protection/>
    </xf>
    <xf numFmtId="184" fontId="33" fillId="33" borderId="37" xfId="0" applyNumberFormat="1" applyFont="1" applyFill="1" applyBorder="1" applyAlignment="1" applyProtection="1">
      <alignment horizontal="left" vertical="center"/>
      <protection/>
    </xf>
    <xf numFmtId="184" fontId="33" fillId="33" borderId="37" xfId="0" applyNumberFormat="1" applyFont="1" applyFill="1" applyBorder="1" applyAlignment="1" applyProtection="1">
      <alignment horizontal="center" vertical="center"/>
      <protection/>
    </xf>
    <xf numFmtId="184" fontId="33" fillId="33" borderId="47" xfId="0" applyNumberFormat="1" applyFont="1" applyFill="1" applyBorder="1" applyAlignment="1">
      <alignment horizontal="center"/>
    </xf>
    <xf numFmtId="0" fontId="33" fillId="0" borderId="0" xfId="0" applyFont="1" applyBorder="1" applyAlignment="1">
      <alignment vertical="center"/>
    </xf>
    <xf numFmtId="0" fontId="33" fillId="33" borderId="12" xfId="0" applyFont="1" applyFill="1" applyBorder="1" applyAlignment="1">
      <alignment vertical="center"/>
    </xf>
    <xf numFmtId="184" fontId="33" fillId="33" borderId="16" xfId="0" applyNumberFormat="1" applyFont="1" applyFill="1" applyBorder="1" applyAlignment="1" applyProtection="1" quotePrefix="1">
      <alignment horizontal="center"/>
      <protection/>
    </xf>
    <xf numFmtId="0" fontId="54" fillId="33" borderId="47" xfId="0" applyFont="1" applyFill="1" applyBorder="1" applyAlignment="1">
      <alignment/>
    </xf>
    <xf numFmtId="0" fontId="54" fillId="33" borderId="47" xfId="0" applyFont="1" applyFill="1" applyBorder="1" applyAlignment="1">
      <alignment horizontal="center"/>
    </xf>
    <xf numFmtId="0" fontId="54" fillId="33" borderId="37" xfId="0" applyFont="1" applyFill="1" applyBorder="1" applyAlignment="1">
      <alignment/>
    </xf>
    <xf numFmtId="184" fontId="33" fillId="33" borderId="40" xfId="0" applyNumberFormat="1" applyFont="1" applyFill="1" applyBorder="1" applyAlignment="1" applyProtection="1" quotePrefix="1">
      <alignment horizontal="center"/>
      <protection/>
    </xf>
    <xf numFmtId="184" fontId="33" fillId="33" borderId="39" xfId="0" applyNumberFormat="1" applyFont="1" applyFill="1" applyBorder="1" applyAlignment="1" applyProtection="1" quotePrefix="1">
      <alignment horizontal="center"/>
      <protection/>
    </xf>
    <xf numFmtId="0" fontId="54" fillId="0" borderId="47" xfId="0" applyFont="1" applyBorder="1" applyAlignment="1">
      <alignment/>
    </xf>
    <xf numFmtId="184" fontId="35" fillId="33" borderId="47" xfId="0" applyNumberFormat="1" applyFont="1" applyFill="1" applyBorder="1" applyAlignment="1" applyProtection="1" quotePrefix="1">
      <alignment horizontal="center"/>
      <protection/>
    </xf>
    <xf numFmtId="184" fontId="54" fillId="33" borderId="37" xfId="0" applyNumberFormat="1" applyFont="1" applyFill="1" applyBorder="1" applyAlignment="1" applyProtection="1" quotePrefix="1">
      <alignment horizontal="right"/>
      <protection/>
    </xf>
    <xf numFmtId="0" fontId="33" fillId="0" borderId="37" xfId="0" applyFont="1" applyBorder="1" applyAlignment="1">
      <alignment/>
    </xf>
    <xf numFmtId="0" fontId="54" fillId="33" borderId="21" xfId="0" applyFont="1" applyFill="1" applyBorder="1" applyAlignment="1">
      <alignment horizontal="center"/>
    </xf>
    <xf numFmtId="0" fontId="54" fillId="33" borderId="0" xfId="0" applyFont="1" applyFill="1" applyBorder="1" applyAlignment="1">
      <alignment/>
    </xf>
    <xf numFmtId="184" fontId="33" fillId="33" borderId="44" xfId="0" applyNumberFormat="1" applyFont="1" applyFill="1" applyBorder="1" applyAlignment="1" applyProtection="1" quotePrefix="1">
      <alignment horizontal="center"/>
      <protection/>
    </xf>
    <xf numFmtId="184" fontId="33" fillId="33" borderId="36" xfId="0" applyNumberFormat="1" applyFont="1" applyFill="1" applyBorder="1" applyAlignment="1" applyProtection="1" quotePrefix="1">
      <alignment horizontal="center"/>
      <protection/>
    </xf>
    <xf numFmtId="184" fontId="33" fillId="33" borderId="36" xfId="0" applyNumberFormat="1" applyFont="1" applyFill="1" applyBorder="1" applyAlignment="1" applyProtection="1">
      <alignment horizontal="right"/>
      <protection/>
    </xf>
    <xf numFmtId="184" fontId="33" fillId="33" borderId="36" xfId="0" applyNumberFormat="1" applyFont="1" applyFill="1" applyBorder="1" applyAlignment="1" applyProtection="1">
      <alignment horizontal="left"/>
      <protection/>
    </xf>
    <xf numFmtId="0" fontId="54" fillId="0" borderId="21" xfId="0" applyFont="1" applyBorder="1" applyAlignment="1">
      <alignment/>
    </xf>
    <xf numFmtId="184" fontId="35" fillId="33" borderId="21" xfId="0" applyNumberFormat="1" applyFont="1" applyFill="1" applyBorder="1" applyAlignment="1" applyProtection="1" quotePrefix="1">
      <alignment horizontal="center"/>
      <protection/>
    </xf>
    <xf numFmtId="184" fontId="54" fillId="33" borderId="0" xfId="0" applyNumberFormat="1" applyFont="1" applyFill="1" applyBorder="1" applyAlignment="1" applyProtection="1" quotePrefix="1">
      <alignment horizontal="right"/>
      <protection/>
    </xf>
    <xf numFmtId="184" fontId="33" fillId="33" borderId="38" xfId="0" applyNumberFormat="1" applyFont="1" applyFill="1" applyBorder="1" applyAlignment="1" applyProtection="1">
      <alignment horizontal="center"/>
      <protection/>
    </xf>
    <xf numFmtId="184" fontId="33" fillId="33" borderId="49" xfId="0" applyNumberFormat="1" applyFont="1" applyFill="1" applyBorder="1" applyAlignment="1" applyProtection="1">
      <alignment horizontal="center"/>
      <protection/>
    </xf>
    <xf numFmtId="0" fontId="33" fillId="33" borderId="46" xfId="0" applyFont="1" applyFill="1" applyBorder="1" applyAlignment="1">
      <alignment/>
    </xf>
    <xf numFmtId="184" fontId="33" fillId="0" borderId="0" xfId="0" applyNumberFormat="1" applyFont="1" applyAlignment="1">
      <alignment/>
    </xf>
    <xf numFmtId="184" fontId="33" fillId="33" borderId="22" xfId="0" applyNumberFormat="1" applyFont="1" applyFill="1" applyBorder="1" applyAlignment="1" applyProtection="1">
      <alignment horizontal="center"/>
      <protection/>
    </xf>
    <xf numFmtId="0" fontId="33" fillId="33" borderId="21" xfId="0" applyFont="1" applyFill="1" applyBorder="1" applyAlignment="1">
      <alignment horizontal="left"/>
    </xf>
    <xf numFmtId="0" fontId="33" fillId="34" borderId="21" xfId="0" applyFont="1" applyFill="1" applyBorder="1" applyAlignment="1">
      <alignment/>
    </xf>
    <xf numFmtId="0" fontId="40" fillId="34" borderId="21" xfId="0" applyFont="1" applyFill="1" applyBorder="1" applyAlignment="1">
      <alignment/>
    </xf>
    <xf numFmtId="0" fontId="33" fillId="33" borderId="21" xfId="0" applyFont="1" applyFill="1" applyBorder="1" applyAlignment="1" applyProtection="1" quotePrefix="1">
      <alignment horizontal="center"/>
      <protection/>
    </xf>
    <xf numFmtId="0" fontId="37" fillId="33" borderId="0" xfId="0" applyFont="1" applyFill="1" applyBorder="1" applyAlignment="1" applyProtection="1">
      <alignment horizontal="left" vertical="center"/>
      <protection/>
    </xf>
    <xf numFmtId="0" fontId="33" fillId="33" borderId="0" xfId="0" applyFont="1" applyFill="1" applyBorder="1" applyAlignment="1" applyProtection="1" quotePrefix="1">
      <alignment horizontal="left" vertical="center"/>
      <protection/>
    </xf>
    <xf numFmtId="0" fontId="33" fillId="33" borderId="0" xfId="0" applyFont="1" applyFill="1" applyBorder="1" applyAlignment="1" applyProtection="1" quotePrefix="1">
      <alignment horizontal="center" vertical="center"/>
      <protection/>
    </xf>
    <xf numFmtId="0" fontId="33" fillId="33" borderId="0" xfId="0" applyFont="1" applyFill="1" applyBorder="1" applyAlignment="1" applyProtection="1" quotePrefix="1">
      <alignment horizontal="left" vertical="top"/>
      <protection/>
    </xf>
    <xf numFmtId="184" fontId="36" fillId="33" borderId="21" xfId="0" applyNumberFormat="1" applyFont="1" applyFill="1" applyBorder="1" applyAlignment="1" applyProtection="1">
      <alignment horizontal="center" vertical="center"/>
      <protection/>
    </xf>
    <xf numFmtId="0" fontId="42" fillId="34" borderId="12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107" fillId="33" borderId="0" xfId="0" applyFont="1" applyFill="1" applyBorder="1" applyAlignment="1" applyProtection="1">
      <alignment horizontal="left" vertical="center"/>
      <protection/>
    </xf>
    <xf numFmtId="1" fontId="33" fillId="33" borderId="36" xfId="0" applyNumberFormat="1" applyFont="1" applyFill="1" applyBorder="1" applyAlignment="1" applyProtection="1">
      <alignment horizontal="center"/>
      <protection/>
    </xf>
    <xf numFmtId="184" fontId="33" fillId="33" borderId="36" xfId="0" applyNumberFormat="1" applyFont="1" applyFill="1" applyBorder="1" applyAlignment="1" applyProtection="1" quotePrefix="1">
      <alignment horizontal="left"/>
      <protection/>
    </xf>
    <xf numFmtId="1" fontId="33" fillId="33" borderId="0" xfId="0" applyNumberFormat="1" applyFont="1" applyFill="1" applyBorder="1" applyAlignment="1" applyProtection="1">
      <alignment horizontal="center"/>
      <protection/>
    </xf>
    <xf numFmtId="184" fontId="36" fillId="33" borderId="48" xfId="0" applyNumberFormat="1" applyFont="1" applyFill="1" applyBorder="1" applyAlignment="1" applyProtection="1">
      <alignment horizontal="center"/>
      <protection/>
    </xf>
    <xf numFmtId="1" fontId="33" fillId="33" borderId="37" xfId="0" applyNumberFormat="1" applyFont="1" applyFill="1" applyBorder="1" applyAlignment="1" applyProtection="1">
      <alignment horizontal="center"/>
      <protection/>
    </xf>
    <xf numFmtId="1" fontId="36" fillId="33" borderId="0" xfId="0" applyNumberFormat="1" applyFont="1" applyFill="1" applyBorder="1" applyAlignment="1" applyProtection="1">
      <alignment horizontal="center"/>
      <protection/>
    </xf>
    <xf numFmtId="184" fontId="33" fillId="33" borderId="16" xfId="0" applyNumberFormat="1" applyFont="1" applyFill="1" applyBorder="1" applyAlignment="1" applyProtection="1">
      <alignment horizontal="left"/>
      <protection/>
    </xf>
    <xf numFmtId="0" fontId="33" fillId="33" borderId="16" xfId="0" applyFont="1" applyFill="1" applyBorder="1" applyAlignment="1">
      <alignment horizontal="center" vertical="top"/>
    </xf>
    <xf numFmtId="0" fontId="33" fillId="33" borderId="0" xfId="0" applyFont="1" applyFill="1" applyBorder="1" applyAlignment="1">
      <alignment horizontal="left" vertical="top"/>
    </xf>
    <xf numFmtId="0" fontId="33" fillId="33" borderId="0" xfId="0" applyFont="1" applyFill="1" applyBorder="1" applyAlignment="1">
      <alignment horizontal="center" vertical="top"/>
    </xf>
    <xf numFmtId="0" fontId="33" fillId="33" borderId="0" xfId="0" applyFont="1" applyFill="1" applyBorder="1" applyAlignment="1" quotePrefix="1">
      <alignment horizontal="left" vertical="top"/>
    </xf>
    <xf numFmtId="0" fontId="33" fillId="33" borderId="21" xfId="0" applyFont="1" applyFill="1" applyBorder="1" applyAlignment="1">
      <alignment horizontal="center" vertical="top"/>
    </xf>
    <xf numFmtId="0" fontId="42" fillId="33" borderId="12" xfId="0" applyFont="1" applyFill="1" applyBorder="1" applyAlignment="1">
      <alignment vertical="top"/>
    </xf>
    <xf numFmtId="0" fontId="40" fillId="0" borderId="0" xfId="0" applyFont="1" applyAlignment="1">
      <alignment vertical="top"/>
    </xf>
    <xf numFmtId="0" fontId="53" fillId="0" borderId="0" xfId="0" applyFont="1" applyAlignment="1">
      <alignment/>
    </xf>
    <xf numFmtId="0" fontId="36" fillId="33" borderId="0" xfId="0" applyFont="1" applyFill="1" applyBorder="1" applyAlignment="1" applyProtection="1">
      <alignment horizontal="right"/>
      <protection/>
    </xf>
    <xf numFmtId="184" fontId="33" fillId="33" borderId="44" xfId="0" applyNumberFormat="1" applyFont="1" applyFill="1" applyBorder="1" applyAlignment="1" applyProtection="1">
      <alignment horizontal="left"/>
      <protection/>
    </xf>
    <xf numFmtId="0" fontId="42" fillId="0" borderId="22" xfId="0" applyFont="1" applyBorder="1" applyAlignment="1">
      <alignment/>
    </xf>
    <xf numFmtId="0" fontId="40" fillId="33" borderId="23" xfId="0" applyFont="1" applyFill="1" applyBorder="1" applyAlignment="1">
      <alignment/>
    </xf>
    <xf numFmtId="184" fontId="50" fillId="33" borderId="21" xfId="0" applyNumberFormat="1" applyFont="1" applyFill="1" applyBorder="1" applyAlignment="1" applyProtection="1">
      <alignment horizontal="center"/>
      <protection/>
    </xf>
    <xf numFmtId="0" fontId="107" fillId="33" borderId="0" xfId="0" applyFont="1" applyFill="1" applyBorder="1" applyAlignment="1" applyProtection="1">
      <alignment horizontal="left"/>
      <protection/>
    </xf>
    <xf numFmtId="0" fontId="33" fillId="34" borderId="23" xfId="0" applyFont="1" applyFill="1" applyBorder="1" applyAlignment="1" quotePrefix="1">
      <alignment/>
    </xf>
    <xf numFmtId="0" fontId="42" fillId="0" borderId="23" xfId="0" applyFont="1" applyBorder="1" applyAlignment="1">
      <alignment/>
    </xf>
    <xf numFmtId="0" fontId="34" fillId="33" borderId="0" xfId="0" applyFont="1" applyFill="1" applyBorder="1" applyAlignment="1">
      <alignment vertical="top" wrapText="1"/>
    </xf>
    <xf numFmtId="1" fontId="33" fillId="33" borderId="40" xfId="0" applyNumberFormat="1" applyFont="1" applyFill="1" applyBorder="1" applyAlignment="1" applyProtection="1">
      <alignment horizontal="center"/>
      <protection/>
    </xf>
    <xf numFmtId="1" fontId="33" fillId="33" borderId="39" xfId="0" applyNumberFormat="1" applyFont="1" applyFill="1" applyBorder="1" applyAlignment="1" applyProtection="1">
      <alignment horizontal="center"/>
      <protection/>
    </xf>
    <xf numFmtId="184" fontId="33" fillId="33" borderId="39" xfId="0" applyNumberFormat="1" applyFont="1" applyFill="1" applyBorder="1" applyAlignment="1" applyProtection="1">
      <alignment/>
      <protection/>
    </xf>
    <xf numFmtId="1" fontId="33" fillId="33" borderId="41" xfId="0" applyNumberFormat="1" applyFont="1" applyFill="1" applyBorder="1" applyAlignment="1" applyProtection="1">
      <alignment horizontal="center"/>
      <protection/>
    </xf>
    <xf numFmtId="184" fontId="33" fillId="33" borderId="0" xfId="0" applyNumberFormat="1" applyFont="1" applyFill="1" applyBorder="1" applyAlignment="1">
      <alignment horizontal="left"/>
    </xf>
    <xf numFmtId="0" fontId="55" fillId="33" borderId="0" xfId="0" applyFont="1" applyFill="1" applyBorder="1" applyAlignment="1" applyProtection="1">
      <alignment horizontal="left"/>
      <protection/>
    </xf>
    <xf numFmtId="0" fontId="33" fillId="0" borderId="16" xfId="0" applyFont="1" applyBorder="1" applyAlignment="1">
      <alignment horizontal="center"/>
    </xf>
    <xf numFmtId="0" fontId="33" fillId="33" borderId="16" xfId="0" applyFont="1" applyFill="1" applyBorder="1" applyAlignment="1" applyProtection="1">
      <alignment horizontal="left"/>
      <protection/>
    </xf>
    <xf numFmtId="1" fontId="33" fillId="33" borderId="0" xfId="0" applyNumberFormat="1" applyFont="1" applyFill="1" applyBorder="1" applyAlignment="1">
      <alignment horizontal="center"/>
    </xf>
    <xf numFmtId="184" fontId="33" fillId="33" borderId="21" xfId="0" applyNumberFormat="1" applyFont="1" applyFill="1" applyBorder="1" applyAlignment="1">
      <alignment horizontal="center"/>
    </xf>
    <xf numFmtId="0" fontId="33" fillId="33" borderId="16" xfId="0" applyFont="1" applyFill="1" applyBorder="1" applyAlignment="1" quotePrefix="1">
      <alignment horizontal="center"/>
    </xf>
    <xf numFmtId="0" fontId="33" fillId="33" borderId="21" xfId="0" applyFont="1" applyFill="1" applyBorder="1" applyAlignment="1" quotePrefix="1">
      <alignment horizontal="center"/>
    </xf>
    <xf numFmtId="1" fontId="33" fillId="33" borderId="16" xfId="0" applyNumberFormat="1" applyFont="1" applyFill="1" applyBorder="1" applyAlignment="1">
      <alignment horizontal="center"/>
    </xf>
    <xf numFmtId="1" fontId="33" fillId="33" borderId="0" xfId="0" applyNumberFormat="1" applyFont="1" applyFill="1" applyBorder="1" applyAlignment="1" applyProtection="1" quotePrefix="1">
      <alignment horizontal="center"/>
      <protection/>
    </xf>
    <xf numFmtId="0" fontId="33" fillId="33" borderId="0" xfId="0" applyFont="1" applyFill="1" applyBorder="1" applyAlignment="1">
      <alignment wrapText="1"/>
    </xf>
    <xf numFmtId="1" fontId="33" fillId="33" borderId="40" xfId="0" applyNumberFormat="1" applyFont="1" applyFill="1" applyBorder="1" applyAlignment="1" applyProtection="1" quotePrefix="1">
      <alignment horizontal="center"/>
      <protection/>
    </xf>
    <xf numFmtId="0" fontId="33" fillId="33" borderId="39" xfId="0" applyFont="1" applyFill="1" applyBorder="1" applyAlignment="1" applyProtection="1">
      <alignment horizontal="center"/>
      <protection/>
    </xf>
    <xf numFmtId="0" fontId="33" fillId="0" borderId="39" xfId="0" applyNumberFormat="1" applyFont="1" applyBorder="1" applyAlignment="1">
      <alignment horizontal="center"/>
    </xf>
    <xf numFmtId="184" fontId="33" fillId="33" borderId="41" xfId="0" applyNumberFormat="1" applyFont="1" applyFill="1" applyBorder="1" applyAlignment="1" applyProtection="1" quotePrefix="1">
      <alignment horizontal="center"/>
      <protection/>
    </xf>
    <xf numFmtId="1" fontId="33" fillId="33" borderId="40" xfId="0" applyNumberFormat="1" applyFont="1" applyFill="1" applyBorder="1" applyAlignment="1">
      <alignment horizontal="center"/>
    </xf>
    <xf numFmtId="1" fontId="33" fillId="33" borderId="39" xfId="0" applyNumberFormat="1" applyFont="1" applyFill="1" applyBorder="1" applyAlignment="1">
      <alignment horizontal="center"/>
    </xf>
    <xf numFmtId="184" fontId="33" fillId="0" borderId="39" xfId="0" applyNumberFormat="1" applyFont="1" applyBorder="1" applyAlignment="1">
      <alignment horizontal="center"/>
    </xf>
    <xf numFmtId="184" fontId="33" fillId="33" borderId="39" xfId="0" applyNumberFormat="1" applyFont="1" applyFill="1" applyBorder="1" applyAlignment="1">
      <alignment horizontal="right"/>
    </xf>
    <xf numFmtId="184" fontId="33" fillId="0" borderId="41" xfId="0" applyNumberFormat="1" applyFont="1" applyBorder="1" applyAlignment="1">
      <alignment horizontal="center"/>
    </xf>
    <xf numFmtId="184" fontId="33" fillId="0" borderId="0" xfId="0" applyNumberFormat="1" applyFont="1" applyBorder="1" applyAlignment="1">
      <alignment horizontal="center"/>
    </xf>
    <xf numFmtId="0" fontId="34" fillId="33" borderId="50" xfId="0" applyFont="1" applyFill="1" applyBorder="1" applyAlignment="1">
      <alignment/>
    </xf>
    <xf numFmtId="0" fontId="33" fillId="33" borderId="40" xfId="0" applyFont="1" applyFill="1" applyBorder="1" applyAlignment="1" applyProtection="1">
      <alignment horizontal="center"/>
      <protection/>
    </xf>
    <xf numFmtId="0" fontId="55" fillId="33" borderId="39" xfId="0" applyFont="1" applyFill="1" applyBorder="1" applyAlignment="1">
      <alignment/>
    </xf>
    <xf numFmtId="1" fontId="33" fillId="33" borderId="51" xfId="0" applyNumberFormat="1" applyFont="1" applyFill="1" applyBorder="1" applyAlignment="1">
      <alignment horizontal="center"/>
    </xf>
    <xf numFmtId="1" fontId="33" fillId="33" borderId="38" xfId="0" applyNumberFormat="1" applyFont="1" applyFill="1" applyBorder="1" applyAlignment="1">
      <alignment horizontal="center"/>
    </xf>
    <xf numFmtId="0" fontId="33" fillId="33" borderId="38" xfId="0" applyFont="1" applyFill="1" applyBorder="1" applyAlignment="1">
      <alignment horizontal="right"/>
    </xf>
    <xf numFmtId="0" fontId="33" fillId="33" borderId="38" xfId="0" applyFont="1" applyFill="1" applyBorder="1" applyAlignment="1">
      <alignment horizontal="center"/>
    </xf>
    <xf numFmtId="0" fontId="33" fillId="33" borderId="49" xfId="0" applyFont="1" applyFill="1" applyBorder="1" applyAlignment="1">
      <alignment horizontal="center"/>
    </xf>
    <xf numFmtId="0" fontId="33" fillId="33" borderId="22" xfId="0" applyFont="1" applyFill="1" applyBorder="1" applyAlignment="1">
      <alignment horizontal="center"/>
    </xf>
    <xf numFmtId="0" fontId="34" fillId="33" borderId="46" xfId="0" applyFont="1" applyFill="1" applyBorder="1" applyAlignment="1">
      <alignment/>
    </xf>
    <xf numFmtId="0" fontId="42" fillId="0" borderId="52" xfId="0" applyFont="1" applyBorder="1" applyAlignment="1">
      <alignment horizontal="center"/>
    </xf>
    <xf numFmtId="1" fontId="42" fillId="0" borderId="0" xfId="0" applyNumberFormat="1" applyFont="1" applyAlignment="1">
      <alignment horizontal="left"/>
    </xf>
    <xf numFmtId="0" fontId="42" fillId="0" borderId="0" xfId="0" applyFont="1" applyAlignment="1">
      <alignment horizontal="center"/>
    </xf>
    <xf numFmtId="0" fontId="56" fillId="0" borderId="0" xfId="0" applyFont="1" applyAlignment="1">
      <alignment/>
    </xf>
    <xf numFmtId="184" fontId="33" fillId="33" borderId="52" xfId="0" applyNumberFormat="1" applyFont="1" applyFill="1" applyBorder="1" applyAlignment="1" applyProtection="1">
      <alignment horizontal="center"/>
      <protection/>
    </xf>
    <xf numFmtId="0" fontId="42" fillId="0" borderId="0" xfId="0" applyFont="1" applyAlignment="1">
      <alignment horizontal="left"/>
    </xf>
    <xf numFmtId="0" fontId="33" fillId="33" borderId="10" xfId="0" applyFont="1" applyFill="1" applyBorder="1" applyAlignment="1" applyProtection="1">
      <alignment horizontal="left"/>
      <protection/>
    </xf>
    <xf numFmtId="0" fontId="40" fillId="33" borderId="16" xfId="0" applyFont="1" applyFill="1" applyBorder="1" applyAlignment="1">
      <alignment/>
    </xf>
    <xf numFmtId="0" fontId="56" fillId="33" borderId="0" xfId="0" applyFont="1" applyFill="1" applyBorder="1" applyAlignment="1">
      <alignment vertical="top"/>
    </xf>
    <xf numFmtId="0" fontId="56" fillId="33" borderId="21" xfId="0" applyFont="1" applyFill="1" applyBorder="1" applyAlignment="1">
      <alignment/>
    </xf>
    <xf numFmtId="184" fontId="40" fillId="33" borderId="18" xfId="0" applyNumberFormat="1" applyFont="1" applyFill="1" applyBorder="1" applyAlignment="1" applyProtection="1">
      <alignment horizontal="center" vertical="center"/>
      <protection/>
    </xf>
    <xf numFmtId="184" fontId="40" fillId="33" borderId="18" xfId="0" applyNumberFormat="1" applyFont="1" applyFill="1" applyBorder="1" applyAlignment="1" applyProtection="1">
      <alignment horizontal="left" vertical="center"/>
      <protection/>
    </xf>
    <xf numFmtId="184" fontId="40" fillId="33" borderId="17" xfId="0" applyNumberFormat="1" applyFont="1" applyFill="1" applyBorder="1" applyAlignment="1" applyProtection="1">
      <alignment horizontal="center" vertical="center"/>
      <protection/>
    </xf>
    <xf numFmtId="0" fontId="40" fillId="33" borderId="17" xfId="0" applyFont="1" applyFill="1" applyBorder="1" applyAlignment="1">
      <alignment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53" xfId="0" applyFont="1" applyFill="1" applyBorder="1" applyAlignment="1">
      <alignment horizontal="center" vertical="center"/>
    </xf>
    <xf numFmtId="0" fontId="40" fillId="33" borderId="3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184" fontId="40" fillId="33" borderId="19" xfId="0" applyNumberFormat="1" applyFont="1" applyFill="1" applyBorder="1" applyAlignment="1" applyProtection="1">
      <alignment horizontal="center" vertical="center"/>
      <protection/>
    </xf>
    <xf numFmtId="184" fontId="40" fillId="33" borderId="15" xfId="0" applyNumberFormat="1" applyFont="1" applyFill="1" applyBorder="1" applyAlignment="1" applyProtection="1">
      <alignment horizontal="center" vertical="center"/>
      <protection/>
    </xf>
    <xf numFmtId="184" fontId="40" fillId="33" borderId="53" xfId="0" applyNumberFormat="1" applyFont="1" applyFill="1" applyBorder="1" applyAlignment="1" applyProtection="1">
      <alignment horizontal="center" vertical="center"/>
      <protection/>
    </xf>
    <xf numFmtId="0" fontId="40" fillId="33" borderId="14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left" vertical="center" wrapText="1"/>
    </xf>
    <xf numFmtId="0" fontId="8" fillId="33" borderId="48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33" fillId="33" borderId="10" xfId="0" applyFont="1" applyFill="1" applyBorder="1" applyAlignment="1">
      <alignment horizontal="center" vertical="center"/>
    </xf>
    <xf numFmtId="184" fontId="33" fillId="33" borderId="10" xfId="0" applyNumberFormat="1" applyFont="1" applyFill="1" applyBorder="1" applyAlignment="1" applyProtection="1">
      <alignment horizontal="center" vertical="center"/>
      <protection/>
    </xf>
    <xf numFmtId="184" fontId="56" fillId="33" borderId="10" xfId="0" applyNumberFormat="1" applyFont="1" applyFill="1" applyBorder="1" applyAlignment="1" applyProtection="1" quotePrefix="1">
      <alignment horizontal="left" vertical="center"/>
      <protection/>
    </xf>
    <xf numFmtId="184" fontId="40" fillId="33" borderId="10" xfId="0" applyNumberFormat="1" applyFont="1" applyFill="1" applyBorder="1" applyAlignment="1" applyProtection="1">
      <alignment horizontal="left" vertical="center"/>
      <protection/>
    </xf>
    <xf numFmtId="184" fontId="42" fillId="33" borderId="10" xfId="0" applyNumberFormat="1" applyFont="1" applyFill="1" applyBorder="1" applyAlignment="1" applyProtection="1">
      <alignment horizontal="left" vertical="center"/>
      <protection/>
    </xf>
    <xf numFmtId="0" fontId="33" fillId="0" borderId="10" xfId="0" applyFont="1" applyBorder="1" applyAlignment="1" quotePrefix="1">
      <alignment horizontal="center" vertical="center"/>
    </xf>
    <xf numFmtId="0" fontId="41" fillId="34" borderId="23" xfId="0" applyFont="1" applyFill="1" applyBorder="1" applyAlignment="1" quotePrefix="1">
      <alignment vertical="center"/>
    </xf>
    <xf numFmtId="0" fontId="33" fillId="33" borderId="37" xfId="0" applyFont="1" applyFill="1" applyBorder="1" applyAlignment="1">
      <alignment horizontal="center" vertical="center"/>
    </xf>
    <xf numFmtId="184" fontId="56" fillId="33" borderId="37" xfId="0" applyNumberFormat="1" applyFont="1" applyFill="1" applyBorder="1" applyAlignment="1" applyProtection="1" quotePrefix="1">
      <alignment horizontal="left" vertical="center"/>
      <protection/>
    </xf>
    <xf numFmtId="0" fontId="42" fillId="33" borderId="37" xfId="0" applyFont="1" applyFill="1" applyBorder="1" applyAlignment="1">
      <alignment vertical="center"/>
    </xf>
    <xf numFmtId="184" fontId="42" fillId="33" borderId="37" xfId="0" applyNumberFormat="1" applyFont="1" applyFill="1" applyBorder="1" applyAlignment="1" applyProtection="1">
      <alignment horizontal="left" vertical="center"/>
      <protection/>
    </xf>
    <xf numFmtId="0" fontId="42" fillId="0" borderId="0" xfId="0" applyFont="1" applyBorder="1" applyAlignment="1">
      <alignment vertical="center"/>
    </xf>
    <xf numFmtId="0" fontId="56" fillId="33" borderId="47" xfId="0" applyFont="1" applyFill="1" applyBorder="1" applyAlignment="1">
      <alignment vertical="center"/>
    </xf>
    <xf numFmtId="0" fontId="33" fillId="33" borderId="16" xfId="0" applyFont="1" applyFill="1" applyBorder="1" applyAlignment="1">
      <alignment horizontal="center" vertical="center"/>
    </xf>
    <xf numFmtId="0" fontId="33" fillId="33" borderId="21" xfId="0" applyFont="1" applyFill="1" applyBorder="1" applyAlignment="1">
      <alignment vertical="center"/>
    </xf>
    <xf numFmtId="0" fontId="33" fillId="33" borderId="27" xfId="0" applyFont="1" applyFill="1" applyBorder="1" applyAlignment="1">
      <alignment horizontal="center" vertical="center"/>
    </xf>
    <xf numFmtId="0" fontId="33" fillId="33" borderId="23" xfId="0" applyFont="1" applyFill="1" applyBorder="1" applyAlignment="1">
      <alignment horizontal="center" vertical="center"/>
    </xf>
    <xf numFmtId="0" fontId="33" fillId="33" borderId="18" xfId="0" applyFont="1" applyFill="1" applyBorder="1" applyAlignment="1">
      <alignment horizontal="center" vertical="center"/>
    </xf>
    <xf numFmtId="184" fontId="33" fillId="33" borderId="18" xfId="0" applyNumberFormat="1" applyFont="1" applyFill="1" applyBorder="1" applyAlignment="1" applyProtection="1">
      <alignment horizontal="center" vertical="center"/>
      <protection/>
    </xf>
    <xf numFmtId="184" fontId="33" fillId="33" borderId="23" xfId="0" applyNumberFormat="1" applyFont="1" applyFill="1" applyBorder="1" applyAlignment="1" applyProtection="1">
      <alignment horizontal="center" vertical="center"/>
      <protection/>
    </xf>
    <xf numFmtId="184" fontId="33" fillId="33" borderId="27" xfId="0" applyNumberFormat="1" applyFont="1" applyFill="1" applyBorder="1" applyAlignment="1" applyProtection="1">
      <alignment horizontal="center" vertical="center"/>
      <protection/>
    </xf>
    <xf numFmtId="0" fontId="33" fillId="33" borderId="28" xfId="0" applyFont="1" applyFill="1" applyBorder="1" applyAlignment="1">
      <alignment horizontal="center" vertical="center"/>
    </xf>
    <xf numFmtId="0" fontId="33" fillId="33" borderId="22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/>
    </xf>
    <xf numFmtId="0" fontId="34" fillId="33" borderId="25" xfId="0" applyFont="1" applyFill="1" applyBorder="1" applyAlignment="1">
      <alignment horizontal="left" vertical="center"/>
    </xf>
    <xf numFmtId="0" fontId="33" fillId="33" borderId="16" xfId="0" applyFont="1" applyFill="1" applyBorder="1" applyAlignment="1">
      <alignment vertical="center"/>
    </xf>
    <xf numFmtId="0" fontId="33" fillId="33" borderId="17" xfId="0" applyFont="1" applyFill="1" applyBorder="1" applyAlignment="1">
      <alignment vertical="center"/>
    </xf>
    <xf numFmtId="0" fontId="33" fillId="33" borderId="0" xfId="0" applyFont="1" applyFill="1" applyBorder="1" applyAlignment="1">
      <alignment vertical="center"/>
    </xf>
    <xf numFmtId="0" fontId="34" fillId="33" borderId="18" xfId="0" applyFont="1" applyFill="1" applyBorder="1" applyAlignment="1">
      <alignment vertical="center"/>
    </xf>
    <xf numFmtId="0" fontId="33" fillId="33" borderId="29" xfId="0" applyFont="1" applyFill="1" applyBorder="1" applyAlignment="1">
      <alignment horizontal="center" vertical="center"/>
    </xf>
    <xf numFmtId="0" fontId="33" fillId="33" borderId="26" xfId="0" applyFont="1" applyFill="1" applyBorder="1" applyAlignment="1">
      <alignment vertical="center"/>
    </xf>
    <xf numFmtId="0" fontId="33" fillId="33" borderId="10" xfId="0" applyFont="1" applyFill="1" applyBorder="1" applyAlignment="1">
      <alignment vertical="center"/>
    </xf>
    <xf numFmtId="0" fontId="33" fillId="33" borderId="18" xfId="0" applyFont="1" applyFill="1" applyBorder="1" applyAlignment="1">
      <alignment vertical="center"/>
    </xf>
    <xf numFmtId="0" fontId="33" fillId="33" borderId="30" xfId="0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15" fillId="33" borderId="17" xfId="0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15" fillId="33" borderId="13" xfId="0" applyFont="1" applyFill="1" applyBorder="1" applyAlignment="1">
      <alignment vertical="center"/>
    </xf>
    <xf numFmtId="0" fontId="8" fillId="33" borderId="48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55" xfId="0" applyFont="1" applyFill="1" applyBorder="1" applyAlignment="1">
      <alignment horizontal="left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vertical="center"/>
    </xf>
    <xf numFmtId="0" fontId="15" fillId="33" borderId="18" xfId="0" applyFont="1" applyFill="1" applyBorder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15" fillId="33" borderId="27" xfId="0" applyFont="1" applyFill="1" applyBorder="1" applyAlignment="1">
      <alignment vertical="center"/>
    </xf>
    <xf numFmtId="0" fontId="8" fillId="33" borderId="48" xfId="0" applyFont="1" applyFill="1" applyBorder="1" applyAlignment="1">
      <alignment horizontal="left" vertical="center"/>
    </xf>
    <xf numFmtId="0" fontId="8" fillId="33" borderId="54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5" fillId="33" borderId="16" xfId="0" applyFont="1" applyFill="1" applyBorder="1" applyAlignment="1">
      <alignment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vertical="center"/>
    </xf>
    <xf numFmtId="0" fontId="8" fillId="33" borderId="40" xfId="0" applyFont="1" applyFill="1" applyBorder="1" applyAlignment="1">
      <alignment horizontal="left" vertical="center"/>
    </xf>
    <xf numFmtId="0" fontId="8" fillId="33" borderId="57" xfId="0" applyFont="1" applyFill="1" applyBorder="1" applyAlignment="1">
      <alignment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vertical="center" wrapText="1"/>
    </xf>
    <xf numFmtId="0" fontId="8" fillId="33" borderId="44" xfId="0" applyFont="1" applyFill="1" applyBorder="1" applyAlignment="1">
      <alignment horizontal="left" vertical="center" wrapText="1"/>
    </xf>
    <xf numFmtId="0" fontId="8" fillId="33" borderId="58" xfId="0" applyFont="1" applyFill="1" applyBorder="1" applyAlignment="1">
      <alignment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8" fillId="33" borderId="57" xfId="0" applyFont="1" applyFill="1" applyBorder="1" applyAlignment="1">
      <alignment vertical="center" wrapText="1"/>
    </xf>
    <xf numFmtId="0" fontId="8" fillId="33" borderId="4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 wrapText="1"/>
    </xf>
    <xf numFmtId="0" fontId="8" fillId="33" borderId="24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0" fontId="18" fillId="33" borderId="16" xfId="0" applyFont="1" applyFill="1" applyBorder="1" applyAlignment="1">
      <alignment vertical="center"/>
    </xf>
    <xf numFmtId="0" fontId="18" fillId="33" borderId="21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right" vertical="center"/>
    </xf>
    <xf numFmtId="1" fontId="8" fillId="33" borderId="17" xfId="0" applyNumberFormat="1" applyFont="1" applyFill="1" applyBorder="1" applyAlignment="1">
      <alignment vertical="center"/>
    </xf>
    <xf numFmtId="0" fontId="15" fillId="33" borderId="53" xfId="0" applyFont="1" applyFill="1" applyBorder="1" applyAlignment="1">
      <alignment vertical="center"/>
    </xf>
    <xf numFmtId="0" fontId="15" fillId="33" borderId="20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33" fillId="33" borderId="20" xfId="0" applyFont="1" applyFill="1" applyBorder="1" applyAlignment="1">
      <alignment vertical="center"/>
    </xf>
    <xf numFmtId="0" fontId="20" fillId="33" borderId="20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184" fontId="33" fillId="33" borderId="0" xfId="0" applyNumberFormat="1" applyFont="1" applyFill="1" applyBorder="1" applyAlignment="1" applyProtection="1">
      <alignment vertical="center"/>
      <protection/>
    </xf>
    <xf numFmtId="0" fontId="33" fillId="33" borderId="48" xfId="0" applyFont="1" applyFill="1" applyBorder="1" applyAlignment="1" applyProtection="1">
      <alignment vertical="center"/>
      <protection/>
    </xf>
    <xf numFmtId="0" fontId="33" fillId="33" borderId="37" xfId="0" applyFont="1" applyFill="1" applyBorder="1" applyAlignment="1" applyProtection="1">
      <alignment vertical="center"/>
      <protection/>
    </xf>
    <xf numFmtId="0" fontId="33" fillId="33" borderId="27" xfId="0" applyFont="1" applyFill="1" applyBorder="1" applyAlignment="1" applyProtection="1">
      <alignment vertical="center"/>
      <protection/>
    </xf>
    <xf numFmtId="0" fontId="33" fillId="33" borderId="10" xfId="0" applyFont="1" applyFill="1" applyBorder="1" applyAlignment="1" applyProtection="1">
      <alignment vertical="center"/>
      <protection/>
    </xf>
    <xf numFmtId="184" fontId="33" fillId="33" borderId="25" xfId="0" applyNumberFormat="1" applyFont="1" applyFill="1" applyBorder="1" applyAlignment="1" applyProtection="1">
      <alignment horizontal="center" vertical="center"/>
      <protection/>
    </xf>
    <xf numFmtId="1" fontId="33" fillId="33" borderId="28" xfId="0" applyNumberFormat="1" applyFont="1" applyFill="1" applyBorder="1" applyAlignment="1" applyProtection="1">
      <alignment horizontal="center" vertical="center"/>
      <protection/>
    </xf>
    <xf numFmtId="184" fontId="33" fillId="33" borderId="25" xfId="0" applyNumberFormat="1" applyFont="1" applyFill="1" applyBorder="1" applyAlignment="1" applyProtection="1" quotePrefix="1">
      <alignment horizontal="left" vertical="center"/>
      <protection/>
    </xf>
    <xf numFmtId="184" fontId="33" fillId="33" borderId="22" xfId="0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left" vertical="top" wrapText="1"/>
      <protection/>
    </xf>
    <xf numFmtId="1" fontId="36" fillId="33" borderId="21" xfId="0" applyNumberFormat="1" applyFont="1" applyFill="1" applyBorder="1" applyAlignment="1" applyProtection="1">
      <alignment horizontal="center"/>
      <protection/>
    </xf>
    <xf numFmtId="0" fontId="33" fillId="33" borderId="21" xfId="0" applyFont="1" applyFill="1" applyBorder="1" applyAlignment="1">
      <alignment horizontal="left" vertical="center"/>
    </xf>
    <xf numFmtId="0" fontId="56" fillId="33" borderId="0" xfId="0" applyFont="1" applyFill="1" applyBorder="1" applyAlignment="1" applyProtection="1">
      <alignment/>
      <protection/>
    </xf>
    <xf numFmtId="0" fontId="33" fillId="34" borderId="0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/>
    </xf>
    <xf numFmtId="184" fontId="53" fillId="0" borderId="0" xfId="0" applyNumberFormat="1" applyFont="1" applyBorder="1" applyAlignment="1">
      <alignment/>
    </xf>
    <xf numFmtId="0" fontId="33" fillId="33" borderId="27" xfId="0" applyFont="1" applyFill="1" applyBorder="1" applyAlignment="1" applyProtection="1" quotePrefix="1">
      <alignment horizontal="center" vertical="center"/>
      <protection/>
    </xf>
    <xf numFmtId="184" fontId="33" fillId="33" borderId="21" xfId="0" applyNumberFormat="1" applyFont="1" applyFill="1" applyBorder="1" applyAlignment="1" applyProtection="1">
      <alignment vertical="center"/>
      <protection/>
    </xf>
    <xf numFmtId="184" fontId="33" fillId="33" borderId="0" xfId="0" applyNumberFormat="1" applyFont="1" applyFill="1" applyBorder="1" applyAlignment="1" applyProtection="1" quotePrefix="1">
      <alignment horizontal="center" vertical="center"/>
      <protection/>
    </xf>
    <xf numFmtId="0" fontId="33" fillId="34" borderId="21" xfId="0" applyFont="1" applyFill="1" applyBorder="1" applyAlignment="1">
      <alignment vertical="center"/>
    </xf>
    <xf numFmtId="0" fontId="33" fillId="33" borderId="0" xfId="0" applyFont="1" applyFill="1" applyBorder="1" applyAlignment="1" quotePrefix="1">
      <alignment vertical="center"/>
    </xf>
    <xf numFmtId="0" fontId="36" fillId="33" borderId="0" xfId="0" applyFont="1" applyFill="1" applyBorder="1" applyAlignment="1">
      <alignment vertical="center"/>
    </xf>
    <xf numFmtId="0" fontId="33" fillId="33" borderId="0" xfId="0" applyFont="1" applyFill="1" applyBorder="1" applyAlignment="1" quotePrefix="1">
      <alignment horizontal="left" vertical="center"/>
    </xf>
    <xf numFmtId="0" fontId="33" fillId="33" borderId="36" xfId="0" applyFont="1" applyFill="1" applyBorder="1" applyAlignment="1" applyProtection="1">
      <alignment horizontal="left" vertical="center"/>
      <protection/>
    </xf>
    <xf numFmtId="184" fontId="33" fillId="33" borderId="36" xfId="0" applyNumberFormat="1" applyFont="1" applyFill="1" applyBorder="1" applyAlignment="1" applyProtection="1" quotePrefix="1">
      <alignment horizontal="left" vertical="center"/>
      <protection/>
    </xf>
    <xf numFmtId="1" fontId="33" fillId="33" borderId="45" xfId="0" applyNumberFormat="1" applyFont="1" applyFill="1" applyBorder="1" applyAlignment="1" applyProtection="1">
      <alignment horizontal="center" vertical="center"/>
      <protection/>
    </xf>
    <xf numFmtId="0" fontId="33" fillId="0" borderId="37" xfId="0" applyFont="1" applyBorder="1" applyAlignment="1">
      <alignment vertical="center"/>
    </xf>
    <xf numFmtId="184" fontId="36" fillId="33" borderId="47" xfId="0" applyNumberFormat="1" applyFont="1" applyFill="1" applyBorder="1" applyAlignment="1" applyProtection="1">
      <alignment horizontal="center" vertical="center"/>
      <protection/>
    </xf>
    <xf numFmtId="0" fontId="8" fillId="33" borderId="31" xfId="0" applyFont="1" applyFill="1" applyBorder="1" applyAlignment="1">
      <alignment vertical="center" wrapText="1"/>
    </xf>
    <xf numFmtId="0" fontId="15" fillId="33" borderId="28" xfId="0" applyFont="1" applyFill="1" applyBorder="1" applyAlignment="1">
      <alignment/>
    </xf>
    <xf numFmtId="0" fontId="15" fillId="33" borderId="25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20" fillId="33" borderId="25" xfId="0" applyFont="1" applyFill="1" applyBorder="1" applyAlignment="1">
      <alignment/>
    </xf>
    <xf numFmtId="0" fontId="8" fillId="33" borderId="22" xfId="0" applyFont="1" applyFill="1" applyBorder="1" applyAlignment="1">
      <alignment horizontal="center"/>
    </xf>
    <xf numFmtId="0" fontId="33" fillId="34" borderId="0" xfId="0" applyFont="1" applyFill="1" applyBorder="1" applyAlignment="1">
      <alignment horizontal="center" vertical="center"/>
    </xf>
    <xf numFmtId="184" fontId="33" fillId="33" borderId="0" xfId="0" applyNumberFormat="1" applyFont="1" applyFill="1" applyBorder="1" applyAlignment="1" applyProtection="1">
      <alignment horizontal="right" vertical="center"/>
      <protection/>
    </xf>
    <xf numFmtId="0" fontId="33" fillId="33" borderId="25" xfId="0" applyFont="1" applyFill="1" applyBorder="1" applyAlignment="1">
      <alignment horizontal="center" vertical="center"/>
    </xf>
    <xf numFmtId="0" fontId="102" fillId="0" borderId="0" xfId="0" applyFont="1" applyBorder="1" applyAlignment="1">
      <alignment horizontal="left" vertical="top" wrapText="1"/>
    </xf>
    <xf numFmtId="0" fontId="101" fillId="33" borderId="0" xfId="0" applyFont="1" applyFill="1" applyBorder="1" applyAlignment="1" applyProtection="1">
      <alignment horizontal="left" vertical="center" wrapText="1"/>
      <protection/>
    </xf>
    <xf numFmtId="0" fontId="42" fillId="0" borderId="0" xfId="0" applyFont="1" applyAlignment="1">
      <alignment vertical="center"/>
    </xf>
    <xf numFmtId="184" fontId="33" fillId="33" borderId="0" xfId="0" applyNumberFormat="1" applyFont="1" applyFill="1" applyBorder="1" applyAlignment="1" applyProtection="1" quotePrefix="1">
      <alignment vertical="center"/>
      <protection/>
    </xf>
    <xf numFmtId="0" fontId="48" fillId="33" borderId="12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33" fillId="33" borderId="16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38" fillId="33" borderId="51" xfId="0" applyFont="1" applyFill="1" applyBorder="1" applyAlignment="1" applyProtection="1">
      <alignment horizontal="center"/>
      <protection/>
    </xf>
    <xf numFmtId="0" fontId="38" fillId="33" borderId="38" xfId="0" applyFont="1" applyFill="1" applyBorder="1" applyAlignment="1" applyProtection="1">
      <alignment horizontal="center"/>
      <protection/>
    </xf>
    <xf numFmtId="184" fontId="38" fillId="33" borderId="38" xfId="0" applyNumberFormat="1" applyFont="1" applyFill="1" applyBorder="1" applyAlignment="1" applyProtection="1">
      <alignment horizontal="center"/>
      <protection/>
    </xf>
    <xf numFmtId="0" fontId="38" fillId="33" borderId="25" xfId="0" applyFont="1" applyFill="1" applyBorder="1" applyAlignment="1" applyProtection="1">
      <alignment horizontal="left" vertical="center"/>
      <protection/>
    </xf>
    <xf numFmtId="0" fontId="38" fillId="33" borderId="25" xfId="0" applyFont="1" applyFill="1" applyBorder="1" applyAlignment="1" applyProtection="1">
      <alignment horizontal="left"/>
      <protection/>
    </xf>
    <xf numFmtId="0" fontId="38" fillId="33" borderId="22" xfId="0" applyFont="1" applyFill="1" applyBorder="1" applyAlignment="1" applyProtection="1">
      <alignment horizontal="center"/>
      <protection/>
    </xf>
    <xf numFmtId="0" fontId="36" fillId="33" borderId="22" xfId="0" applyFont="1" applyFill="1" applyBorder="1" applyAlignment="1" applyProtection="1">
      <alignment/>
      <protection/>
    </xf>
    <xf numFmtId="184" fontId="36" fillId="33" borderId="51" xfId="0" applyNumberFormat="1" applyFont="1" applyFill="1" applyBorder="1" applyAlignment="1" applyProtection="1">
      <alignment horizontal="center"/>
      <protection/>
    </xf>
    <xf numFmtId="0" fontId="36" fillId="33" borderId="38" xfId="0" applyFont="1" applyFill="1" applyBorder="1" applyAlignment="1" applyProtection="1">
      <alignment horizontal="center"/>
      <protection/>
    </xf>
    <xf numFmtId="184" fontId="36" fillId="33" borderId="38" xfId="0" applyNumberFormat="1" applyFont="1" applyFill="1" applyBorder="1" applyAlignment="1" applyProtection="1">
      <alignment horizontal="center"/>
      <protection/>
    </xf>
    <xf numFmtId="0" fontId="33" fillId="0" borderId="25" xfId="0" applyFont="1" applyBorder="1" applyAlignment="1">
      <alignment/>
    </xf>
    <xf numFmtId="184" fontId="36" fillId="33" borderId="49" xfId="0" applyNumberFormat="1" applyFont="1" applyFill="1" applyBorder="1" applyAlignment="1" applyProtection="1">
      <alignment horizontal="center"/>
      <protection/>
    </xf>
    <xf numFmtId="184" fontId="36" fillId="33" borderId="49" xfId="0" applyNumberFormat="1" applyFont="1" applyFill="1" applyBorder="1" applyAlignment="1">
      <alignment horizontal="right"/>
    </xf>
    <xf numFmtId="184" fontId="34" fillId="33" borderId="25" xfId="0" applyNumberFormat="1" applyFont="1" applyFill="1" applyBorder="1" applyAlignment="1" applyProtection="1">
      <alignment horizontal="left" vertical="center"/>
      <protection/>
    </xf>
    <xf numFmtId="0" fontId="34" fillId="33" borderId="25" xfId="0" applyFont="1" applyFill="1" applyBorder="1" applyAlignment="1" applyProtection="1">
      <alignment horizontal="left" vertical="center"/>
      <protection/>
    </xf>
    <xf numFmtId="0" fontId="33" fillId="33" borderId="27" xfId="0" applyFont="1" applyFill="1" applyBorder="1" applyAlignment="1" applyProtection="1" quotePrefix="1">
      <alignment horizontal="right" vertical="center"/>
      <protection/>
    </xf>
    <xf numFmtId="184" fontId="33" fillId="33" borderId="21" xfId="0" applyNumberFormat="1" applyFont="1" applyFill="1" applyBorder="1" applyAlignment="1" applyProtection="1" quotePrefix="1">
      <alignment vertical="center"/>
      <protection/>
    </xf>
    <xf numFmtId="184" fontId="33" fillId="33" borderId="21" xfId="0" applyNumberFormat="1" applyFont="1" applyFill="1" applyBorder="1" applyAlignment="1" applyProtection="1">
      <alignment horizontal="left" vertical="center"/>
      <protection/>
    </xf>
    <xf numFmtId="184" fontId="50" fillId="33" borderId="21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 vertical="center"/>
    </xf>
    <xf numFmtId="0" fontId="33" fillId="34" borderId="0" xfId="0" applyFont="1" applyFill="1" applyBorder="1" applyAlignment="1">
      <alignment horizontal="center"/>
    </xf>
    <xf numFmtId="0" fontId="33" fillId="34" borderId="0" xfId="0" applyFont="1" applyFill="1" applyBorder="1" applyAlignment="1">
      <alignment horizontal="center" vertical="center"/>
    </xf>
    <xf numFmtId="0" fontId="33" fillId="33" borderId="28" xfId="0" applyFont="1" applyFill="1" applyBorder="1" applyAlignment="1" applyProtection="1">
      <alignment horizontal="left" vertical="center"/>
      <protection/>
    </xf>
    <xf numFmtId="0" fontId="33" fillId="33" borderId="25" xfId="0" applyFont="1" applyFill="1" applyBorder="1" applyAlignment="1">
      <alignment horizontal="left" vertical="center"/>
    </xf>
    <xf numFmtId="0" fontId="33" fillId="33" borderId="25" xfId="0" applyFont="1" applyFill="1" applyBorder="1" applyAlignment="1">
      <alignment vertical="center"/>
    </xf>
    <xf numFmtId="0" fontId="33" fillId="33" borderId="22" xfId="0" applyFont="1" applyFill="1" applyBorder="1" applyAlignment="1">
      <alignment vertical="center"/>
    </xf>
    <xf numFmtId="0" fontId="40" fillId="33" borderId="21" xfId="0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42" fillId="34" borderId="46" xfId="0" applyFont="1" applyFill="1" applyBorder="1" applyAlignment="1">
      <alignment vertical="center"/>
    </xf>
    <xf numFmtId="184" fontId="36" fillId="33" borderId="0" xfId="0" applyNumberFormat="1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>
      <alignment horizontal="right" vertical="center"/>
    </xf>
    <xf numFmtId="0" fontId="33" fillId="33" borderId="21" xfId="0" applyFont="1" applyFill="1" applyBorder="1" applyAlignment="1">
      <alignment horizontal="right" vertical="center"/>
    </xf>
    <xf numFmtId="0" fontId="33" fillId="0" borderId="51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102" fillId="0" borderId="25" xfId="0" applyFont="1" applyBorder="1" applyAlignment="1">
      <alignment horizontal="left"/>
    </xf>
    <xf numFmtId="0" fontId="33" fillId="0" borderId="25" xfId="0" applyFont="1" applyBorder="1" applyAlignment="1">
      <alignment horizontal="left"/>
    </xf>
    <xf numFmtId="0" fontId="33" fillId="0" borderId="59" xfId="0" applyFont="1" applyBorder="1" applyAlignment="1">
      <alignment horizontal="center"/>
    </xf>
    <xf numFmtId="184" fontId="33" fillId="33" borderId="41" xfId="0" applyNumberFormat="1" applyFont="1" applyFill="1" applyBorder="1" applyAlignment="1" applyProtection="1">
      <alignment horizontal="right"/>
      <protection/>
    </xf>
    <xf numFmtId="184" fontId="33" fillId="33" borderId="47" xfId="0" applyNumberFormat="1" applyFont="1" applyFill="1" applyBorder="1" applyAlignment="1" applyProtection="1">
      <alignment horizontal="right"/>
      <protection/>
    </xf>
    <xf numFmtId="0" fontId="33" fillId="33" borderId="16" xfId="0" applyFont="1" applyFill="1" applyBorder="1" applyAlignment="1">
      <alignment horizontal="center"/>
    </xf>
    <xf numFmtId="0" fontId="33" fillId="34" borderId="0" xfId="0" applyFont="1" applyFill="1" applyBorder="1" applyAlignment="1">
      <alignment horizontal="center"/>
    </xf>
    <xf numFmtId="0" fontId="33" fillId="33" borderId="0" xfId="0" applyFont="1" applyFill="1" applyBorder="1" applyAlignment="1" applyProtection="1">
      <alignment horizontal="right"/>
      <protection/>
    </xf>
    <xf numFmtId="0" fontId="33" fillId="33" borderId="21" xfId="0" applyFont="1" applyFill="1" applyBorder="1" applyAlignment="1" applyProtection="1">
      <alignment horizontal="right"/>
      <protection/>
    </xf>
    <xf numFmtId="184" fontId="33" fillId="33" borderId="16" xfId="0" applyNumberFormat="1" applyFont="1" applyFill="1" applyBorder="1" applyAlignment="1" applyProtection="1">
      <alignment horizontal="center"/>
      <protection/>
    </xf>
    <xf numFmtId="184" fontId="33" fillId="33" borderId="0" xfId="0" applyNumberFormat="1" applyFont="1" applyFill="1" applyBorder="1" applyAlignment="1" applyProtection="1" quotePrefix="1">
      <alignment horizontal="center"/>
      <protection/>
    </xf>
    <xf numFmtId="184" fontId="33" fillId="33" borderId="0" xfId="0" applyNumberFormat="1" applyFont="1" applyFill="1" applyBorder="1" applyAlignment="1" applyProtection="1">
      <alignment horizontal="center"/>
      <protection/>
    </xf>
    <xf numFmtId="184" fontId="33" fillId="33" borderId="0" xfId="0" applyNumberFormat="1" applyFont="1" applyFill="1" applyBorder="1" applyAlignment="1" applyProtection="1">
      <alignment horizontal="right"/>
      <protection/>
    </xf>
    <xf numFmtId="184" fontId="33" fillId="33" borderId="21" xfId="0" applyNumberFormat="1" applyFont="1" applyFill="1" applyBorder="1" applyAlignment="1" applyProtection="1">
      <alignment horizontal="right"/>
      <protection/>
    </xf>
    <xf numFmtId="0" fontId="33" fillId="33" borderId="10" xfId="0" applyFont="1" applyFill="1" applyBorder="1" applyAlignment="1" applyProtection="1">
      <alignment horizontal="right" vertical="top"/>
      <protection/>
    </xf>
    <xf numFmtId="0" fontId="33" fillId="33" borderId="23" xfId="0" applyFont="1" applyFill="1" applyBorder="1" applyAlignment="1" applyProtection="1">
      <alignment horizontal="right" vertical="top"/>
      <protection/>
    </xf>
    <xf numFmtId="0" fontId="33" fillId="33" borderId="25" xfId="0" applyFont="1" applyFill="1" applyBorder="1" applyAlignment="1" applyProtection="1">
      <alignment horizontal="right"/>
      <protection/>
    </xf>
    <xf numFmtId="0" fontId="33" fillId="33" borderId="22" xfId="0" applyFont="1" applyFill="1" applyBorder="1" applyAlignment="1" applyProtection="1">
      <alignment horizontal="right"/>
      <protection/>
    </xf>
    <xf numFmtId="184" fontId="33" fillId="33" borderId="0" xfId="0" applyNumberFormat="1" applyFont="1" applyFill="1" applyBorder="1" applyAlignment="1" applyProtection="1">
      <alignment horizontal="right" wrapText="1"/>
      <protection/>
    </xf>
    <xf numFmtId="184" fontId="33" fillId="33" borderId="21" xfId="0" applyNumberFormat="1" applyFont="1" applyFill="1" applyBorder="1" applyAlignment="1" applyProtection="1">
      <alignment horizontal="right" wrapText="1"/>
      <protection/>
    </xf>
    <xf numFmtId="0" fontId="33" fillId="33" borderId="25" xfId="0" applyFont="1" applyFill="1" applyBorder="1" applyAlignment="1" applyProtection="1">
      <alignment horizontal="right" vertical="center"/>
      <protection/>
    </xf>
    <xf numFmtId="0" fontId="33" fillId="33" borderId="22" xfId="0" applyFont="1" applyFill="1" applyBorder="1" applyAlignment="1" applyProtection="1">
      <alignment horizontal="right" vertical="center"/>
      <protection/>
    </xf>
    <xf numFmtId="184" fontId="33" fillId="33" borderId="0" xfId="0" applyNumberFormat="1" applyFont="1" applyFill="1" applyBorder="1" applyAlignment="1" applyProtection="1">
      <alignment horizontal="right" vertical="center"/>
      <protection/>
    </xf>
    <xf numFmtId="184" fontId="33" fillId="33" borderId="21" xfId="0" applyNumberFormat="1" applyFont="1" applyFill="1" applyBorder="1" applyAlignment="1" applyProtection="1">
      <alignment horizontal="right" vertical="center"/>
      <protection/>
    </xf>
    <xf numFmtId="0" fontId="33" fillId="33" borderId="0" xfId="0" applyFont="1" applyFill="1" applyBorder="1" applyAlignment="1" applyProtection="1">
      <alignment horizontal="center"/>
      <protection/>
    </xf>
    <xf numFmtId="0" fontId="33" fillId="33" borderId="21" xfId="0" applyFont="1" applyFill="1" applyBorder="1" applyAlignment="1" applyProtection="1">
      <alignment horizontal="center"/>
      <protection/>
    </xf>
    <xf numFmtId="0" fontId="33" fillId="33" borderId="10" xfId="0" applyFont="1" applyFill="1" applyBorder="1" applyAlignment="1">
      <alignment horizontal="center"/>
    </xf>
    <xf numFmtId="0" fontId="33" fillId="33" borderId="23" xfId="0" applyFont="1" applyFill="1" applyBorder="1" applyAlignment="1">
      <alignment horizontal="center"/>
    </xf>
    <xf numFmtId="0" fontId="33" fillId="33" borderId="0" xfId="0" applyFont="1" applyFill="1" applyBorder="1" applyAlignment="1" applyProtection="1">
      <alignment horizontal="right" vertical="center"/>
      <protection/>
    </xf>
    <xf numFmtId="0" fontId="33" fillId="33" borderId="21" xfId="0" applyFont="1" applyFill="1" applyBorder="1" applyAlignment="1" applyProtection="1">
      <alignment horizontal="right" vertical="center"/>
      <protection/>
    </xf>
    <xf numFmtId="184" fontId="33" fillId="33" borderId="0" xfId="0" applyNumberFormat="1" applyFont="1" applyFill="1" applyBorder="1" applyAlignment="1" applyProtection="1">
      <alignment horizontal="right" vertical="center" wrapText="1"/>
      <protection/>
    </xf>
    <xf numFmtId="184" fontId="33" fillId="33" borderId="21" xfId="0" applyNumberFormat="1" applyFont="1" applyFill="1" applyBorder="1" applyAlignment="1" applyProtection="1">
      <alignment horizontal="right" vertical="center" wrapText="1"/>
      <protection/>
    </xf>
    <xf numFmtId="0" fontId="33" fillId="33" borderId="10" xfId="0" applyFont="1" applyFill="1" applyBorder="1" applyAlignment="1">
      <alignment horizontal="right"/>
    </xf>
    <xf numFmtId="0" fontId="33" fillId="33" borderId="23" xfId="0" applyFont="1" applyFill="1" applyBorder="1" applyAlignment="1">
      <alignment horizontal="right"/>
    </xf>
    <xf numFmtId="0" fontId="33" fillId="33" borderId="10" xfId="0" applyFont="1" applyFill="1" applyBorder="1" applyAlignment="1" applyProtection="1">
      <alignment horizontal="center" vertical="top"/>
      <protection/>
    </xf>
    <xf numFmtId="0" fontId="33" fillId="33" borderId="23" xfId="0" applyFont="1" applyFill="1" applyBorder="1" applyAlignment="1" applyProtection="1">
      <alignment horizontal="center" vertical="top"/>
      <protection/>
    </xf>
    <xf numFmtId="0" fontId="33" fillId="33" borderId="25" xfId="0" applyFont="1" applyFill="1" applyBorder="1" applyAlignment="1" applyProtection="1">
      <alignment horizontal="center"/>
      <protection/>
    </xf>
    <xf numFmtId="0" fontId="33" fillId="33" borderId="22" xfId="0" applyFont="1" applyFill="1" applyBorder="1" applyAlignment="1" applyProtection="1">
      <alignment horizontal="center"/>
      <protection/>
    </xf>
    <xf numFmtId="0" fontId="33" fillId="34" borderId="10" xfId="0" applyFont="1" applyFill="1" applyBorder="1" applyAlignment="1">
      <alignment horizontal="center" vertical="center"/>
    </xf>
    <xf numFmtId="0" fontId="33" fillId="33" borderId="23" xfId="0" applyFont="1" applyFill="1" applyBorder="1" applyAlignment="1">
      <alignment horizontal="center" vertical="center"/>
    </xf>
    <xf numFmtId="0" fontId="33" fillId="33" borderId="25" xfId="0" applyFont="1" applyFill="1" applyBorder="1" applyAlignment="1" applyProtection="1">
      <alignment horizontal="center" wrapText="1"/>
      <protection/>
    </xf>
    <xf numFmtId="0" fontId="33" fillId="33" borderId="22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21" xfId="0" applyFont="1" applyFill="1" applyBorder="1" applyAlignment="1" applyProtection="1">
      <alignment horizontal="center"/>
      <protection/>
    </xf>
    <xf numFmtId="184" fontId="33" fillId="33" borderId="0" xfId="0" applyNumberFormat="1" applyFont="1" applyFill="1" applyBorder="1" applyAlignment="1" applyProtection="1">
      <alignment horizontal="center" vertical="center"/>
      <protection/>
    </xf>
    <xf numFmtId="184" fontId="33" fillId="33" borderId="16" xfId="0" applyNumberFormat="1" applyFont="1" applyFill="1" applyBorder="1" applyAlignment="1" applyProtection="1">
      <alignment horizontal="center" vertical="center"/>
      <protection/>
    </xf>
    <xf numFmtId="184" fontId="33" fillId="33" borderId="0" xfId="0" applyNumberFormat="1" applyFont="1" applyFill="1" applyBorder="1" applyAlignment="1" applyProtection="1" quotePrefix="1">
      <alignment horizontal="center" vertical="center"/>
      <protection/>
    </xf>
    <xf numFmtId="0" fontId="38" fillId="34" borderId="0" xfId="0" applyFont="1" applyFill="1" applyBorder="1" applyAlignment="1">
      <alignment horizontal="center"/>
    </xf>
    <xf numFmtId="184" fontId="38" fillId="33" borderId="16" xfId="0" applyNumberFormat="1" applyFont="1" applyFill="1" applyBorder="1" applyAlignment="1" applyProtection="1">
      <alignment horizontal="center"/>
      <protection/>
    </xf>
    <xf numFmtId="184" fontId="38" fillId="33" borderId="0" xfId="0" applyNumberFormat="1" applyFont="1" applyFill="1" applyBorder="1" applyAlignment="1" applyProtection="1">
      <alignment horizontal="center"/>
      <protection/>
    </xf>
    <xf numFmtId="0" fontId="38" fillId="33" borderId="16" xfId="0" applyFont="1" applyFill="1" applyBorder="1" applyAlignment="1">
      <alignment horizontal="center"/>
    </xf>
    <xf numFmtId="184" fontId="38" fillId="33" borderId="0" xfId="0" applyNumberFormat="1" applyFont="1" applyFill="1" applyBorder="1" applyAlignment="1" applyProtection="1" quotePrefix="1">
      <alignment horizontal="center"/>
      <protection/>
    </xf>
    <xf numFmtId="0" fontId="38" fillId="0" borderId="53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4" xfId="0" applyFont="1" applyBorder="1" applyAlignment="1">
      <alignment vertical="center"/>
    </xf>
    <xf numFmtId="0" fontId="38" fillId="33" borderId="27" xfId="0" applyFont="1" applyFill="1" applyBorder="1" applyAlignment="1" applyProtection="1" quotePrefix="1">
      <alignment vertical="center"/>
      <protection/>
    </xf>
    <xf numFmtId="0" fontId="38" fillId="33" borderId="10" xfId="0" applyFont="1" applyFill="1" applyBorder="1" applyAlignment="1" applyProtection="1" quotePrefix="1">
      <alignment vertical="center"/>
      <protection/>
    </xf>
    <xf numFmtId="0" fontId="38" fillId="33" borderId="23" xfId="0" applyFont="1" applyFill="1" applyBorder="1" applyAlignment="1" applyProtection="1" quotePrefix="1">
      <alignment vertical="center"/>
      <protection/>
    </xf>
    <xf numFmtId="0" fontId="38" fillId="33" borderId="16" xfId="0" applyFont="1" applyFill="1" applyBorder="1" applyAlignment="1" applyProtection="1">
      <alignment horizontal="center" vertical="center"/>
      <protection/>
    </xf>
    <xf numFmtId="0" fontId="38" fillId="33" borderId="0" xfId="0" applyFont="1" applyFill="1" applyBorder="1" applyAlignment="1" applyProtection="1">
      <alignment horizontal="center" vertical="center"/>
      <protection/>
    </xf>
    <xf numFmtId="0" fontId="38" fillId="33" borderId="21" xfId="0" applyFont="1" applyFill="1" applyBorder="1" applyAlignment="1" applyProtection="1">
      <alignment horizontal="center" vertical="center"/>
      <protection/>
    </xf>
    <xf numFmtId="0" fontId="33" fillId="33" borderId="16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center" vertical="center"/>
    </xf>
    <xf numFmtId="184" fontId="41" fillId="33" borderId="16" xfId="0" applyNumberFormat="1" applyFont="1" applyFill="1" applyBorder="1" applyAlignment="1" applyProtection="1">
      <alignment horizontal="center" vertical="center"/>
      <protection/>
    </xf>
    <xf numFmtId="184" fontId="41" fillId="33" borderId="0" xfId="0" applyNumberFormat="1" applyFont="1" applyFill="1" applyBorder="1" applyAlignment="1" applyProtection="1">
      <alignment horizontal="center" vertical="center"/>
      <protection/>
    </xf>
    <xf numFmtId="184" fontId="41" fillId="33" borderId="21" xfId="0" applyNumberFormat="1" applyFont="1" applyFill="1" applyBorder="1" applyAlignment="1" applyProtection="1">
      <alignment horizontal="center" vertical="center"/>
      <protection/>
    </xf>
    <xf numFmtId="184" fontId="33" fillId="33" borderId="25" xfId="0" applyNumberFormat="1" applyFont="1" applyFill="1" applyBorder="1" applyAlignment="1" applyProtection="1">
      <alignment horizontal="center" vertical="center"/>
      <protection/>
    </xf>
    <xf numFmtId="184" fontId="33" fillId="33" borderId="22" xfId="0" applyNumberFormat="1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33" fillId="33" borderId="27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33" fillId="33" borderId="21" xfId="0" applyFont="1" applyFill="1" applyBorder="1" applyAlignment="1">
      <alignment horizontal="center" vertical="center"/>
    </xf>
    <xf numFmtId="0" fontId="33" fillId="33" borderId="28" xfId="0" applyFont="1" applyFill="1" applyBorder="1" applyAlignment="1">
      <alignment horizontal="center" vertical="center"/>
    </xf>
    <xf numFmtId="0" fontId="33" fillId="33" borderId="25" xfId="0" applyFont="1" applyFill="1" applyBorder="1" applyAlignment="1">
      <alignment horizontal="center" vertical="center"/>
    </xf>
    <xf numFmtId="0" fontId="33" fillId="33" borderId="22" xfId="0" applyFont="1" applyFill="1" applyBorder="1" applyAlignment="1">
      <alignment horizontal="center" vertical="center"/>
    </xf>
    <xf numFmtId="184" fontId="43" fillId="33" borderId="44" xfId="0" applyNumberFormat="1" applyFont="1" applyFill="1" applyBorder="1" applyAlignment="1" applyProtection="1">
      <alignment horizontal="center" vertical="center"/>
      <protection/>
    </xf>
    <xf numFmtId="184" fontId="43" fillId="33" borderId="36" xfId="0" applyNumberFormat="1" applyFont="1" applyFill="1" applyBorder="1" applyAlignment="1" applyProtection="1">
      <alignment horizontal="center" vertical="center"/>
      <protection/>
    </xf>
    <xf numFmtId="184" fontId="43" fillId="33" borderId="45" xfId="0" applyNumberFormat="1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>
      <alignment horizontal="left" vertical="center" wrapText="1"/>
    </xf>
    <xf numFmtId="0" fontId="8" fillId="33" borderId="44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 wrapText="1"/>
    </xf>
    <xf numFmtId="0" fontId="8" fillId="33" borderId="54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left" vertical="center" wrapText="1"/>
    </xf>
    <xf numFmtId="0" fontId="8" fillId="33" borderId="54" xfId="0" applyFont="1" applyFill="1" applyBorder="1" applyAlignment="1">
      <alignment horizontal="left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21" xfId="0" applyFont="1" applyFill="1" applyBorder="1" applyAlignment="1">
      <alignment horizontal="center"/>
    </xf>
    <xf numFmtId="0" fontId="33" fillId="33" borderId="2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7" fillId="33" borderId="16" xfId="0" applyFont="1" applyFill="1" applyBorder="1" applyAlignment="1">
      <alignment horizontal="center" vertical="top"/>
    </xf>
    <xf numFmtId="0" fontId="57" fillId="33" borderId="0" xfId="0" applyFont="1" applyFill="1" applyBorder="1" applyAlignment="1">
      <alignment horizontal="center" vertical="top"/>
    </xf>
    <xf numFmtId="0" fontId="57" fillId="33" borderId="21" xfId="0" applyFont="1" applyFill="1" applyBorder="1" applyAlignment="1">
      <alignment horizontal="center" vertical="top"/>
    </xf>
    <xf numFmtId="184" fontId="40" fillId="33" borderId="10" xfId="0" applyNumberFormat="1" applyFont="1" applyFill="1" applyBorder="1" applyAlignment="1" applyProtection="1">
      <alignment horizontal="center" vertical="center"/>
      <protection/>
    </xf>
    <xf numFmtId="0" fontId="40" fillId="33" borderId="27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184" fontId="40" fillId="33" borderId="0" xfId="0" applyNumberFormat="1" applyFont="1" applyFill="1" applyBorder="1" applyAlignment="1" applyProtection="1">
      <alignment horizontal="center" vertical="center"/>
      <protection/>
    </xf>
    <xf numFmtId="0" fontId="40" fillId="33" borderId="28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26" fillId="34" borderId="16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27" fillId="34" borderId="16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center"/>
    </xf>
    <xf numFmtId="0" fontId="97" fillId="0" borderId="28" xfId="0" applyFont="1" applyBorder="1" applyAlignment="1">
      <alignment horizontal="left"/>
    </xf>
    <xf numFmtId="0" fontId="97" fillId="0" borderId="25" xfId="0" applyFont="1" applyBorder="1" applyAlignment="1">
      <alignment horizontal="left"/>
    </xf>
    <xf numFmtId="0" fontId="97" fillId="0" borderId="22" xfId="0" applyFont="1" applyBorder="1" applyAlignment="1">
      <alignment horizontal="left"/>
    </xf>
    <xf numFmtId="0" fontId="98" fillId="0" borderId="16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98" fillId="0" borderId="21" xfId="0" applyFont="1" applyBorder="1" applyAlignment="1">
      <alignment horizontal="center"/>
    </xf>
    <xf numFmtId="0" fontId="108" fillId="0" borderId="16" xfId="0" applyFont="1" applyFill="1" applyBorder="1" applyAlignment="1">
      <alignment horizontal="center"/>
    </xf>
    <xf numFmtId="0" fontId="108" fillId="0" borderId="0" xfId="0" applyFont="1" applyFill="1" applyBorder="1" applyAlignment="1">
      <alignment horizontal="center"/>
    </xf>
    <xf numFmtId="0" fontId="108" fillId="0" borderId="21" xfId="0" applyFont="1" applyFill="1" applyBorder="1" applyAlignment="1">
      <alignment horizontal="center"/>
    </xf>
    <xf numFmtId="0" fontId="96" fillId="0" borderId="16" xfId="0" applyFont="1" applyBorder="1" applyAlignment="1">
      <alignment horizontal="right"/>
    </xf>
    <xf numFmtId="0" fontId="96" fillId="0" borderId="0" xfId="0" applyFont="1" applyBorder="1" applyAlignment="1">
      <alignment horizontal="right"/>
    </xf>
    <xf numFmtId="0" fontId="96" fillId="0" borderId="21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9"/>
  <sheetViews>
    <sheetView showGridLines="0" tabSelected="1" view="pageBreakPreview" zoomScale="75" zoomScaleNormal="80" zoomScaleSheetLayoutView="75" workbookViewId="0" topLeftCell="A1">
      <selection activeCell="G442" sqref="G442"/>
    </sheetView>
  </sheetViews>
  <sheetFormatPr defaultColWidth="9.33203125" defaultRowHeight="12.75"/>
  <cols>
    <col min="1" max="1" width="30.5" style="567" customWidth="1"/>
    <col min="2" max="2" width="13" style="572" customWidth="1"/>
    <col min="3" max="3" width="17.16015625" style="569" customWidth="1"/>
    <col min="4" max="4" width="13.33203125" style="569" customWidth="1"/>
    <col min="5" max="5" width="19.16015625" style="569" customWidth="1"/>
    <col min="6" max="6" width="11.5" style="569" customWidth="1"/>
    <col min="7" max="7" width="60" style="570" customWidth="1"/>
    <col min="8" max="8" width="16" style="203" customWidth="1"/>
    <col min="9" max="9" width="58.83203125" style="203" customWidth="1"/>
    <col min="10" max="10" width="20" style="203" customWidth="1"/>
    <col min="11" max="11" width="1.0078125" style="203" customWidth="1"/>
    <col min="12" max="12" width="0.65625" style="203" customWidth="1"/>
    <col min="13" max="13" width="18.33203125" style="293" hidden="1" customWidth="1"/>
    <col min="14" max="14" width="17.66015625" style="203" customWidth="1"/>
    <col min="15" max="15" width="10.16015625" style="203" bestFit="1" customWidth="1"/>
    <col min="16" max="16" width="9.33203125" style="203" customWidth="1"/>
    <col min="17" max="17" width="22.5" style="203" customWidth="1"/>
    <col min="18" max="16384" width="9.33203125" style="203" customWidth="1"/>
  </cols>
  <sheetData>
    <row r="1" spans="1:13" ht="24.75" customHeight="1">
      <c r="A1" s="194" t="s">
        <v>714</v>
      </c>
      <c r="B1" s="195"/>
      <c r="C1" s="196"/>
      <c r="D1" s="197"/>
      <c r="E1" s="196"/>
      <c r="F1" s="196"/>
      <c r="G1" s="198"/>
      <c r="H1" s="198"/>
      <c r="I1" s="198"/>
      <c r="J1" s="199">
        <v>46</v>
      </c>
      <c r="K1" s="200" t="s">
        <v>74</v>
      </c>
      <c r="L1" s="201"/>
      <c r="M1" s="202"/>
    </row>
    <row r="2" spans="1:13" ht="21.75" customHeight="1" thickBot="1">
      <c r="A2" s="204" t="s">
        <v>712</v>
      </c>
      <c r="B2" s="205"/>
      <c r="C2" s="206"/>
      <c r="D2" s="206"/>
      <c r="E2" s="206"/>
      <c r="F2" s="206"/>
      <c r="G2" s="207"/>
      <c r="H2" s="207"/>
      <c r="I2" s="207"/>
      <c r="J2" s="208"/>
      <c r="K2" s="200"/>
      <c r="L2" s="200"/>
      <c r="M2" s="209"/>
    </row>
    <row r="3" spans="1:13" ht="24.75" customHeight="1" thickBot="1">
      <c r="A3" s="832" t="s">
        <v>717</v>
      </c>
      <c r="B3" s="833"/>
      <c r="C3" s="833"/>
      <c r="D3" s="833"/>
      <c r="E3" s="833"/>
      <c r="F3" s="833"/>
      <c r="G3" s="833"/>
      <c r="H3" s="833"/>
      <c r="I3" s="833"/>
      <c r="J3" s="834"/>
      <c r="K3" s="210"/>
      <c r="L3" s="210"/>
      <c r="M3" s="211"/>
    </row>
    <row r="4" spans="1:13" ht="18.75" customHeight="1">
      <c r="A4" s="835" t="s">
        <v>716</v>
      </c>
      <c r="B4" s="836"/>
      <c r="C4" s="836"/>
      <c r="D4" s="836"/>
      <c r="E4" s="836"/>
      <c r="F4" s="836"/>
      <c r="G4" s="836"/>
      <c r="H4" s="836"/>
      <c r="I4" s="836"/>
      <c r="J4" s="837"/>
      <c r="K4" s="212"/>
      <c r="L4" s="212"/>
      <c r="M4" s="213"/>
    </row>
    <row r="5" spans="1:13" ht="26.25" customHeight="1">
      <c r="A5" s="838" t="s">
        <v>214</v>
      </c>
      <c r="B5" s="839"/>
      <c r="C5" s="839"/>
      <c r="D5" s="839"/>
      <c r="E5" s="839"/>
      <c r="F5" s="839"/>
      <c r="G5" s="839"/>
      <c r="H5" s="839"/>
      <c r="I5" s="839"/>
      <c r="J5" s="840"/>
      <c r="K5" s="216"/>
      <c r="L5" s="216"/>
      <c r="M5" s="217"/>
    </row>
    <row r="6" spans="1:13" ht="25.5" customHeight="1">
      <c r="A6" s="838" t="s">
        <v>369</v>
      </c>
      <c r="B6" s="839"/>
      <c r="C6" s="839"/>
      <c r="D6" s="839"/>
      <c r="E6" s="839"/>
      <c r="F6" s="839"/>
      <c r="G6" s="839"/>
      <c r="H6" s="839"/>
      <c r="I6" s="839"/>
      <c r="J6" s="840"/>
      <c r="K6" s="218"/>
      <c r="L6" s="218"/>
      <c r="M6" s="219"/>
    </row>
    <row r="7" spans="1:13" s="227" customFormat="1" ht="28.5" customHeight="1">
      <c r="A7" s="220"/>
      <c r="B7" s="221"/>
      <c r="C7" s="222"/>
      <c r="D7" s="222"/>
      <c r="E7" s="222"/>
      <c r="F7" s="222"/>
      <c r="G7" s="214" t="s">
        <v>215</v>
      </c>
      <c r="H7" s="223" t="s">
        <v>216</v>
      </c>
      <c r="I7" s="214" t="s">
        <v>217</v>
      </c>
      <c r="J7" s="224"/>
      <c r="K7" s="225"/>
      <c r="L7" s="225"/>
      <c r="M7" s="226"/>
    </row>
    <row r="8" spans="1:13" ht="21.75" customHeight="1">
      <c r="A8" s="220"/>
      <c r="B8" s="221"/>
      <c r="C8" s="222"/>
      <c r="D8" s="222"/>
      <c r="E8" s="222"/>
      <c r="F8" s="222"/>
      <c r="G8" s="214" t="s">
        <v>0</v>
      </c>
      <c r="H8" s="228" t="s">
        <v>1</v>
      </c>
      <c r="I8" s="229" t="s">
        <v>195</v>
      </c>
      <c r="J8" s="224"/>
      <c r="K8" s="200"/>
      <c r="L8" s="200"/>
      <c r="M8" s="230"/>
    </row>
    <row r="9" spans="1:13" s="235" customFormat="1" ht="21.75" customHeight="1">
      <c r="A9" s="220"/>
      <c r="B9" s="221"/>
      <c r="C9" s="214" t="s">
        <v>572</v>
      </c>
      <c r="D9" s="232" t="s">
        <v>2</v>
      </c>
      <c r="E9" s="222"/>
      <c r="F9" s="222"/>
      <c r="G9" s="223" t="s">
        <v>71</v>
      </c>
      <c r="H9" s="233" t="s">
        <v>72</v>
      </c>
      <c r="I9" s="233" t="s">
        <v>73</v>
      </c>
      <c r="J9" s="224"/>
      <c r="K9" s="200"/>
      <c r="L9" s="200"/>
      <c r="M9" s="234"/>
    </row>
    <row r="10" spans="1:13" s="240" customFormat="1" ht="21.75" customHeight="1">
      <c r="A10" s="220"/>
      <c r="B10" s="221"/>
      <c r="C10" s="214" t="s">
        <v>573</v>
      </c>
      <c r="D10" s="214" t="s">
        <v>3</v>
      </c>
      <c r="E10" s="222"/>
      <c r="F10" s="222"/>
      <c r="G10" s="236">
        <f>L449</f>
        <v>22272400</v>
      </c>
      <c r="H10" s="233" t="s">
        <v>72</v>
      </c>
      <c r="I10" s="237">
        <f>G10</f>
        <v>22272400</v>
      </c>
      <c r="J10" s="224"/>
      <c r="K10" s="238"/>
      <c r="L10" s="238"/>
      <c r="M10" s="239"/>
    </row>
    <row r="11" spans="1:13" ht="21.75" customHeight="1">
      <c r="A11" s="241" t="s">
        <v>218</v>
      </c>
      <c r="B11" s="221"/>
      <c r="C11" s="222"/>
      <c r="D11" s="222"/>
      <c r="E11" s="222"/>
      <c r="F11" s="222"/>
      <c r="G11" s="231" t="s">
        <v>84</v>
      </c>
      <c r="H11" s="231"/>
      <c r="I11" s="231"/>
      <c r="J11" s="242" t="s">
        <v>634</v>
      </c>
      <c r="K11" s="149"/>
      <c r="L11" s="243"/>
      <c r="M11" s="230"/>
    </row>
    <row r="12" spans="1:13" ht="21.75" customHeight="1">
      <c r="A12" s="241" t="s">
        <v>4</v>
      </c>
      <c r="B12" s="221"/>
      <c r="C12" s="222"/>
      <c r="D12" s="222"/>
      <c r="E12" s="222"/>
      <c r="F12" s="222"/>
      <c r="G12" s="231"/>
      <c r="H12" s="231"/>
      <c r="I12" s="822" t="s">
        <v>719</v>
      </c>
      <c r="J12" s="823"/>
      <c r="K12" s="243"/>
      <c r="L12" s="244"/>
      <c r="M12" s="230"/>
    </row>
    <row r="13" spans="1:13" s="227" customFormat="1" ht="27.75" customHeight="1">
      <c r="A13" s="828" t="s">
        <v>219</v>
      </c>
      <c r="B13" s="831"/>
      <c r="C13" s="829" t="s">
        <v>220</v>
      </c>
      <c r="D13" s="831"/>
      <c r="E13" s="829" t="s">
        <v>221</v>
      </c>
      <c r="F13" s="831"/>
      <c r="G13" s="231"/>
      <c r="H13" s="231"/>
      <c r="I13" s="231"/>
      <c r="J13" s="247" t="s">
        <v>220</v>
      </c>
      <c r="K13" s="248"/>
      <c r="L13" s="248"/>
      <c r="M13" s="249"/>
    </row>
    <row r="14" spans="1:13" ht="45" customHeight="1">
      <c r="A14" s="828" t="s">
        <v>146</v>
      </c>
      <c r="B14" s="829"/>
      <c r="C14" s="829" t="s">
        <v>145</v>
      </c>
      <c r="D14" s="829"/>
      <c r="E14" s="829" t="s">
        <v>144</v>
      </c>
      <c r="F14" s="829"/>
      <c r="G14" s="231"/>
      <c r="H14" s="231"/>
      <c r="I14" s="231"/>
      <c r="J14" s="250" t="s">
        <v>508</v>
      </c>
      <c r="K14" s="251"/>
      <c r="L14" s="251"/>
      <c r="M14" s="230"/>
    </row>
    <row r="15" spans="1:13" s="255" customFormat="1" ht="21.75" customHeight="1">
      <c r="A15" s="830" t="s">
        <v>443</v>
      </c>
      <c r="B15" s="827"/>
      <c r="C15" s="827" t="s">
        <v>500</v>
      </c>
      <c r="D15" s="827"/>
      <c r="E15" s="827" t="s">
        <v>500</v>
      </c>
      <c r="F15" s="827"/>
      <c r="G15" s="231"/>
      <c r="H15" s="231"/>
      <c r="I15" s="231"/>
      <c r="J15" s="252" t="s">
        <v>514</v>
      </c>
      <c r="K15" s="253"/>
      <c r="L15" s="253"/>
      <c r="M15" s="254"/>
    </row>
    <row r="16" spans="1:13" s="227" customFormat="1" ht="21.75" customHeight="1">
      <c r="A16" s="245" t="s">
        <v>517</v>
      </c>
      <c r="B16" s="256"/>
      <c r="C16" s="257" t="s">
        <v>704</v>
      </c>
      <c r="D16" s="246"/>
      <c r="E16" s="257" t="s">
        <v>704</v>
      </c>
      <c r="F16" s="246"/>
      <c r="G16" s="231"/>
      <c r="H16" s="231"/>
      <c r="I16" s="231"/>
      <c r="J16" s="258"/>
      <c r="K16" s="168"/>
      <c r="L16" s="168"/>
      <c r="M16" s="249"/>
    </row>
    <row r="17" spans="1:13" ht="21.75" customHeight="1">
      <c r="A17" s="245"/>
      <c r="B17" s="246"/>
      <c r="C17" s="246"/>
      <c r="D17" s="246"/>
      <c r="E17" s="246"/>
      <c r="F17" s="246"/>
      <c r="G17" s="231"/>
      <c r="H17" s="231"/>
      <c r="I17" s="231"/>
      <c r="J17" s="259" t="s">
        <v>439</v>
      </c>
      <c r="K17" s="168"/>
      <c r="L17" s="244"/>
      <c r="M17" s="230"/>
    </row>
    <row r="18" spans="1:13" ht="21.75" customHeight="1">
      <c r="A18" s="245" t="s">
        <v>518</v>
      </c>
      <c r="B18" s="256"/>
      <c r="C18" s="257" t="s">
        <v>504</v>
      </c>
      <c r="D18" s="246"/>
      <c r="E18" s="257" t="s">
        <v>504</v>
      </c>
      <c r="F18" s="246"/>
      <c r="G18" s="231"/>
      <c r="H18" s="231"/>
      <c r="I18" s="231"/>
      <c r="J18" s="258" t="s">
        <v>504</v>
      </c>
      <c r="K18" s="260"/>
      <c r="L18" s="168"/>
      <c r="M18" s="230"/>
    </row>
    <row r="19" spans="1:13" ht="21.75" customHeight="1">
      <c r="A19" s="220"/>
      <c r="B19" s="221"/>
      <c r="C19" s="222"/>
      <c r="D19" s="222"/>
      <c r="E19" s="222"/>
      <c r="F19" s="222"/>
      <c r="G19" s="261" t="s">
        <v>222</v>
      </c>
      <c r="H19" s="231"/>
      <c r="I19" s="223" t="s">
        <v>6</v>
      </c>
      <c r="J19" s="262"/>
      <c r="K19" s="263"/>
      <c r="L19" s="263"/>
      <c r="M19" s="230"/>
    </row>
    <row r="20" spans="1:13" ht="21.75" customHeight="1">
      <c r="A20" s="220"/>
      <c r="B20" s="221"/>
      <c r="C20" s="222"/>
      <c r="D20" s="222"/>
      <c r="E20" s="222"/>
      <c r="F20" s="222"/>
      <c r="G20" s="261" t="s">
        <v>721</v>
      </c>
      <c r="H20" s="223" t="s">
        <v>7</v>
      </c>
      <c r="I20" s="223" t="s">
        <v>722</v>
      </c>
      <c r="J20" s="262"/>
      <c r="K20" s="263"/>
      <c r="L20" s="263"/>
      <c r="M20" s="230"/>
    </row>
    <row r="21" spans="1:13" ht="21.75" customHeight="1">
      <c r="A21" s="220"/>
      <c r="B21" s="221"/>
      <c r="C21" s="222"/>
      <c r="D21" s="222"/>
      <c r="E21" s="222"/>
      <c r="F21" s="222"/>
      <c r="G21" s="261" t="s">
        <v>519</v>
      </c>
      <c r="H21" s="264" t="s">
        <v>95</v>
      </c>
      <c r="I21" s="223" t="s">
        <v>85</v>
      </c>
      <c r="J21" s="262"/>
      <c r="K21" s="263"/>
      <c r="L21" s="263"/>
      <c r="M21" s="230"/>
    </row>
    <row r="22" spans="1:13" ht="21.75" customHeight="1">
      <c r="A22" s="220"/>
      <c r="B22" s="221"/>
      <c r="C22" s="222"/>
      <c r="D22" s="222"/>
      <c r="E22" s="222"/>
      <c r="F22" s="222"/>
      <c r="G22" s="261" t="s">
        <v>214</v>
      </c>
      <c r="H22" s="221">
        <v>41</v>
      </c>
      <c r="I22" s="231" t="s">
        <v>86</v>
      </c>
      <c r="J22" s="262"/>
      <c r="K22" s="263"/>
      <c r="L22" s="263"/>
      <c r="M22" s="230"/>
    </row>
    <row r="23" spans="1:13" ht="21.75" customHeight="1">
      <c r="A23" s="265">
        <v>79373</v>
      </c>
      <c r="B23" s="266"/>
      <c r="C23" s="214">
        <v>85600</v>
      </c>
      <c r="D23" s="214"/>
      <c r="E23" s="214">
        <v>88000</v>
      </c>
      <c r="F23" s="214"/>
      <c r="G23" s="261" t="s">
        <v>223</v>
      </c>
      <c r="H23" s="223" t="s">
        <v>9</v>
      </c>
      <c r="I23" s="223" t="s">
        <v>10</v>
      </c>
      <c r="J23" s="215">
        <v>92400</v>
      </c>
      <c r="K23" s="267">
        <v>0</v>
      </c>
      <c r="L23" s="268">
        <f>J23</f>
        <v>92400</v>
      </c>
      <c r="M23" s="230"/>
    </row>
    <row r="24" spans="1:13" ht="21.75" customHeight="1">
      <c r="A24" s="265">
        <v>0</v>
      </c>
      <c r="B24" s="266"/>
      <c r="C24" s="214">
        <v>121</v>
      </c>
      <c r="D24" s="214"/>
      <c r="E24" s="214">
        <v>100</v>
      </c>
      <c r="F24" s="214"/>
      <c r="G24" s="261" t="s">
        <v>224</v>
      </c>
      <c r="H24" s="223" t="s">
        <v>11</v>
      </c>
      <c r="I24" s="223" t="s">
        <v>12</v>
      </c>
      <c r="J24" s="215">
        <v>100</v>
      </c>
      <c r="K24" s="268">
        <v>0</v>
      </c>
      <c r="L24" s="268">
        <f aca="true" t="shared" si="0" ref="L24:L31">J24</f>
        <v>100</v>
      </c>
      <c r="M24" s="230"/>
    </row>
    <row r="25" spans="1:13" ht="21.75" customHeight="1">
      <c r="A25" s="265">
        <v>0</v>
      </c>
      <c r="B25" s="266"/>
      <c r="C25" s="214">
        <v>0</v>
      </c>
      <c r="D25" s="214"/>
      <c r="E25" s="214">
        <v>0</v>
      </c>
      <c r="F25" s="214"/>
      <c r="G25" s="261" t="s">
        <v>225</v>
      </c>
      <c r="H25" s="223" t="s">
        <v>13</v>
      </c>
      <c r="I25" s="223" t="s">
        <v>14</v>
      </c>
      <c r="J25" s="215">
        <v>0</v>
      </c>
      <c r="K25" s="268">
        <v>0</v>
      </c>
      <c r="L25" s="268">
        <f t="shared" si="0"/>
        <v>0</v>
      </c>
      <c r="M25" s="230"/>
    </row>
    <row r="26" spans="1:13" ht="21.75" customHeight="1">
      <c r="A26" s="265">
        <v>1120</v>
      </c>
      <c r="B26" s="266"/>
      <c r="C26" s="214">
        <v>1320</v>
      </c>
      <c r="D26" s="214"/>
      <c r="E26" s="214">
        <v>1800</v>
      </c>
      <c r="F26" s="214"/>
      <c r="G26" s="269" t="s">
        <v>226</v>
      </c>
      <c r="H26" s="223" t="s">
        <v>140</v>
      </c>
      <c r="I26" s="223" t="s">
        <v>141</v>
      </c>
      <c r="J26" s="215">
        <v>1900</v>
      </c>
      <c r="K26" s="268">
        <v>0</v>
      </c>
      <c r="L26" s="268">
        <f t="shared" si="0"/>
        <v>1900</v>
      </c>
      <c r="M26" s="230"/>
    </row>
    <row r="27" spans="1:13" ht="21.75" customHeight="1">
      <c r="A27" s="265">
        <v>1936</v>
      </c>
      <c r="B27" s="266"/>
      <c r="C27" s="214">
        <v>2288</v>
      </c>
      <c r="D27" s="214"/>
      <c r="E27" s="214">
        <v>3300</v>
      </c>
      <c r="F27" s="214"/>
      <c r="G27" s="261" t="s">
        <v>227</v>
      </c>
      <c r="H27" s="223" t="s">
        <v>15</v>
      </c>
      <c r="I27" s="223" t="s">
        <v>16</v>
      </c>
      <c r="J27" s="215">
        <v>4000</v>
      </c>
      <c r="K27" s="268">
        <v>0</v>
      </c>
      <c r="L27" s="268">
        <f t="shared" si="0"/>
        <v>4000</v>
      </c>
      <c r="M27" s="230"/>
    </row>
    <row r="28" spans="1:13" s="270" customFormat="1" ht="21.75" customHeight="1">
      <c r="A28" s="265">
        <v>18</v>
      </c>
      <c r="B28" s="266"/>
      <c r="C28" s="214">
        <v>187</v>
      </c>
      <c r="D28" s="214"/>
      <c r="E28" s="214">
        <v>200</v>
      </c>
      <c r="F28" s="214"/>
      <c r="G28" s="261" t="s">
        <v>228</v>
      </c>
      <c r="H28" s="223" t="s">
        <v>17</v>
      </c>
      <c r="I28" s="223" t="s">
        <v>18</v>
      </c>
      <c r="J28" s="215">
        <v>200</v>
      </c>
      <c r="K28" s="268">
        <v>0</v>
      </c>
      <c r="L28" s="268">
        <f t="shared" si="0"/>
        <v>200</v>
      </c>
      <c r="M28" s="230"/>
    </row>
    <row r="29" spans="1:13" ht="21.75" customHeight="1">
      <c r="A29" s="265">
        <v>12694</v>
      </c>
      <c r="B29" s="266"/>
      <c r="C29" s="214">
        <v>14000</v>
      </c>
      <c r="D29" s="214"/>
      <c r="E29" s="214">
        <v>7100</v>
      </c>
      <c r="F29" s="214"/>
      <c r="G29" s="261" t="s">
        <v>229</v>
      </c>
      <c r="H29" s="223" t="s">
        <v>19</v>
      </c>
      <c r="I29" s="223" t="s">
        <v>20</v>
      </c>
      <c r="J29" s="215">
        <v>13200</v>
      </c>
      <c r="K29" s="268">
        <v>0</v>
      </c>
      <c r="L29" s="268">
        <f t="shared" si="0"/>
        <v>13200</v>
      </c>
      <c r="M29" s="230"/>
    </row>
    <row r="30" spans="1:13" ht="21.75" customHeight="1">
      <c r="A30" s="265">
        <v>434</v>
      </c>
      <c r="B30" s="266"/>
      <c r="C30" s="214">
        <v>484</v>
      </c>
      <c r="D30" s="214"/>
      <c r="E30" s="214">
        <v>500</v>
      </c>
      <c r="F30" s="214"/>
      <c r="G30" s="261" t="s">
        <v>230</v>
      </c>
      <c r="H30" s="223" t="s">
        <v>21</v>
      </c>
      <c r="I30" s="223" t="s">
        <v>261</v>
      </c>
      <c r="J30" s="215">
        <v>600</v>
      </c>
      <c r="K30" s="268">
        <v>0</v>
      </c>
      <c r="L30" s="268">
        <f t="shared" si="0"/>
        <v>600</v>
      </c>
      <c r="M30" s="230"/>
    </row>
    <row r="31" spans="1:13" ht="21.75" customHeight="1">
      <c r="A31" s="265">
        <v>0</v>
      </c>
      <c r="B31" s="266"/>
      <c r="C31" s="222">
        <v>0</v>
      </c>
      <c r="D31" s="222"/>
      <c r="E31" s="222">
        <v>0</v>
      </c>
      <c r="F31" s="222"/>
      <c r="G31" s="261" t="s">
        <v>246</v>
      </c>
      <c r="H31" s="231" t="s">
        <v>94</v>
      </c>
      <c r="I31" s="223" t="s">
        <v>92</v>
      </c>
      <c r="J31" s="271">
        <v>0</v>
      </c>
      <c r="K31" s="272">
        <v>0</v>
      </c>
      <c r="L31" s="268">
        <f t="shared" si="0"/>
        <v>0</v>
      </c>
      <c r="M31" s="230"/>
    </row>
    <row r="32" spans="1:13" ht="21.75" customHeight="1">
      <c r="A32" s="273">
        <f>A23+A24+A25+A26+A27+A28+A29+A30+A31</f>
        <v>95575</v>
      </c>
      <c r="B32" s="274"/>
      <c r="C32" s="274">
        <f>C23+C24+C25+C26+C27+C28+C29+C30+C31</f>
        <v>104000</v>
      </c>
      <c r="D32" s="274"/>
      <c r="E32" s="274">
        <f>E23+E24+E25+E26+E27+E28+E29+E30+E31</f>
        <v>101000</v>
      </c>
      <c r="F32" s="214"/>
      <c r="G32" s="261" t="s">
        <v>231</v>
      </c>
      <c r="H32" s="231"/>
      <c r="I32" s="223" t="s">
        <v>22</v>
      </c>
      <c r="J32" s="275">
        <f>J23+J24+J25+J26+J27+J28+J29+J30+J31</f>
        <v>112400</v>
      </c>
      <c r="K32" s="268">
        <f>K23+K24+K25+K26+K27+K28+K29+K30+K31</f>
        <v>0</v>
      </c>
      <c r="L32" s="268">
        <f>SUM(L23:L31)</f>
        <v>112400</v>
      </c>
      <c r="M32" s="230"/>
    </row>
    <row r="33" spans="1:13" ht="21.75" customHeight="1" thickBot="1">
      <c r="A33" s="746">
        <f>A32</f>
        <v>95575</v>
      </c>
      <c r="B33" s="747"/>
      <c r="C33" s="747">
        <f>C32</f>
        <v>104000</v>
      </c>
      <c r="D33" s="748"/>
      <c r="E33" s="747">
        <f>E32</f>
        <v>101000</v>
      </c>
      <c r="F33" s="276"/>
      <c r="G33" s="749" t="s">
        <v>638</v>
      </c>
      <c r="H33" s="207"/>
      <c r="I33" s="750" t="s">
        <v>23</v>
      </c>
      <c r="J33" s="751">
        <f>J32</f>
        <v>112400</v>
      </c>
      <c r="K33" s="268">
        <f>K32</f>
        <v>0</v>
      </c>
      <c r="L33" s="268">
        <f>L32</f>
        <v>112400</v>
      </c>
      <c r="M33" s="230"/>
    </row>
    <row r="34" spans="1:13" ht="21.75" customHeight="1">
      <c r="A34" s="277" t="s">
        <v>485</v>
      </c>
      <c r="B34" s="278"/>
      <c r="C34" s="279"/>
      <c r="D34" s="279"/>
      <c r="E34" s="279"/>
      <c r="F34" s="279"/>
      <c r="G34" s="177"/>
      <c r="H34" s="177"/>
      <c r="I34" s="814" t="s">
        <v>637</v>
      </c>
      <c r="J34" s="815"/>
      <c r="K34" s="163"/>
      <c r="L34" s="280"/>
      <c r="M34" s="281"/>
    </row>
    <row r="35" spans="1:13" ht="21.75" customHeight="1" thickBot="1">
      <c r="A35" s="282"/>
      <c r="B35" s="283"/>
      <c r="C35" s="284"/>
      <c r="D35" s="284"/>
      <c r="E35" s="284"/>
      <c r="F35" s="284"/>
      <c r="G35" s="178"/>
      <c r="H35" s="178"/>
      <c r="I35" s="816" t="s">
        <v>515</v>
      </c>
      <c r="J35" s="817"/>
      <c r="K35" s="163"/>
      <c r="L35" s="163"/>
      <c r="M35" s="287"/>
    </row>
    <row r="36" spans="1:13" s="227" customFormat="1" ht="21.75" customHeight="1">
      <c r="A36" s="288"/>
      <c r="B36" s="244"/>
      <c r="C36" s="272"/>
      <c r="D36" s="272"/>
      <c r="E36" s="272"/>
      <c r="F36" s="272"/>
      <c r="G36" s="163" t="s">
        <v>84</v>
      </c>
      <c r="H36" s="163"/>
      <c r="I36" s="818" t="s">
        <v>587</v>
      </c>
      <c r="J36" s="819"/>
      <c r="K36" s="149"/>
      <c r="L36" s="290"/>
      <c r="M36" s="291"/>
    </row>
    <row r="37" spans="1:12" ht="21.75" customHeight="1">
      <c r="A37" s="288"/>
      <c r="B37" s="244"/>
      <c r="C37" s="272"/>
      <c r="D37" s="272"/>
      <c r="E37" s="272"/>
      <c r="F37" s="272"/>
      <c r="G37" s="163"/>
      <c r="H37" s="163"/>
      <c r="I37" s="804" t="s">
        <v>5</v>
      </c>
      <c r="J37" s="805"/>
      <c r="K37" s="280"/>
      <c r="L37" s="163"/>
    </row>
    <row r="38" spans="1:13" s="742" customFormat="1" ht="21.75" customHeight="1">
      <c r="A38" s="825" t="s">
        <v>219</v>
      </c>
      <c r="B38" s="826"/>
      <c r="C38" s="824" t="s">
        <v>220</v>
      </c>
      <c r="D38" s="826"/>
      <c r="E38" s="824" t="s">
        <v>221</v>
      </c>
      <c r="F38" s="826"/>
      <c r="G38" s="624"/>
      <c r="H38" s="624"/>
      <c r="I38" s="624"/>
      <c r="J38" s="716" t="s">
        <v>220</v>
      </c>
      <c r="K38" s="740"/>
      <c r="L38" s="740"/>
      <c r="M38" s="741"/>
    </row>
    <row r="39" spans="1:12" ht="21.75" customHeight="1">
      <c r="A39" s="789" t="s">
        <v>146</v>
      </c>
      <c r="B39" s="791"/>
      <c r="C39" s="791" t="s">
        <v>145</v>
      </c>
      <c r="D39" s="791"/>
      <c r="E39" s="791" t="s">
        <v>144</v>
      </c>
      <c r="F39" s="791"/>
      <c r="G39" s="163"/>
      <c r="H39" s="163"/>
      <c r="I39" s="792" t="s">
        <v>508</v>
      </c>
      <c r="J39" s="793"/>
      <c r="K39" s="300"/>
      <c r="L39" s="300"/>
    </row>
    <row r="40" spans="1:13" s="255" customFormat="1" ht="21.75" customHeight="1">
      <c r="A40" s="785" t="s">
        <v>443</v>
      </c>
      <c r="B40" s="786"/>
      <c r="C40" s="786" t="s">
        <v>500</v>
      </c>
      <c r="D40" s="786"/>
      <c r="E40" s="786" t="s">
        <v>500</v>
      </c>
      <c r="F40" s="786"/>
      <c r="G40" s="163"/>
      <c r="H40" s="163"/>
      <c r="I40" s="163"/>
      <c r="J40" s="301" t="s">
        <v>514</v>
      </c>
      <c r="K40" s="253"/>
      <c r="L40" s="253"/>
      <c r="M40" s="302"/>
    </row>
    <row r="41" spans="1:13" s="227" customFormat="1" ht="21.75" customHeight="1">
      <c r="A41" s="303" t="s">
        <v>521</v>
      </c>
      <c r="B41" s="151"/>
      <c r="C41" s="169" t="s">
        <v>704</v>
      </c>
      <c r="D41" s="168"/>
      <c r="E41" s="169" t="s">
        <v>704</v>
      </c>
      <c r="F41" s="168"/>
      <c r="G41" s="163"/>
      <c r="H41" s="163"/>
      <c r="I41" s="163"/>
      <c r="J41" s="304" t="s">
        <v>439</v>
      </c>
      <c r="K41" s="168"/>
      <c r="L41" s="151"/>
      <c r="M41" s="298"/>
    </row>
    <row r="42" spans="1:13" s="227" customFormat="1" ht="21.75" customHeight="1">
      <c r="A42" s="296"/>
      <c r="B42" s="168"/>
      <c r="C42" s="168"/>
      <c r="D42" s="168"/>
      <c r="E42" s="168"/>
      <c r="F42" s="168"/>
      <c r="G42" s="163"/>
      <c r="H42" s="163"/>
      <c r="I42" s="163"/>
      <c r="J42" s="305" t="s">
        <v>459</v>
      </c>
      <c r="K42" s="168"/>
      <c r="L42" s="244"/>
      <c r="M42" s="293"/>
    </row>
    <row r="43" spans="1:12" ht="21.75" customHeight="1">
      <c r="A43" s="296" t="s">
        <v>520</v>
      </c>
      <c r="B43" s="151"/>
      <c r="C43" s="169" t="s">
        <v>504</v>
      </c>
      <c r="D43" s="168"/>
      <c r="E43" s="169" t="s">
        <v>504</v>
      </c>
      <c r="F43" s="168"/>
      <c r="G43" s="163"/>
      <c r="H43" s="163"/>
      <c r="I43" s="163"/>
      <c r="J43" s="306"/>
      <c r="K43" s="307"/>
      <c r="L43" s="151"/>
    </row>
    <row r="44" spans="1:13" s="235" customFormat="1" ht="21.75" customHeight="1">
      <c r="A44" s="294"/>
      <c r="B44" s="244"/>
      <c r="C44" s="272"/>
      <c r="D44" s="272"/>
      <c r="E44" s="272"/>
      <c r="F44" s="272"/>
      <c r="G44" s="149" t="s">
        <v>259</v>
      </c>
      <c r="H44" s="149">
        <v>2501</v>
      </c>
      <c r="I44" s="149" t="s">
        <v>25</v>
      </c>
      <c r="J44" s="289"/>
      <c r="K44" s="272"/>
      <c r="L44" s="272"/>
      <c r="M44" s="293"/>
    </row>
    <row r="45" spans="1:13" s="235" customFormat="1" ht="21.75" customHeight="1">
      <c r="A45" s="294"/>
      <c r="B45" s="244"/>
      <c r="C45" s="272"/>
      <c r="D45" s="272"/>
      <c r="E45" s="272"/>
      <c r="F45" s="272"/>
      <c r="G45" s="149" t="s">
        <v>522</v>
      </c>
      <c r="H45" s="163"/>
      <c r="I45" s="163" t="s">
        <v>26</v>
      </c>
      <c r="J45" s="289"/>
      <c r="K45" s="272"/>
      <c r="L45" s="272"/>
      <c r="M45" s="293"/>
    </row>
    <row r="46" spans="1:13" s="235" customFormat="1" ht="21.75" customHeight="1">
      <c r="A46" s="294"/>
      <c r="B46" s="244"/>
      <c r="C46" s="272"/>
      <c r="D46" s="272"/>
      <c r="E46" s="272"/>
      <c r="F46" s="272"/>
      <c r="G46" s="149" t="s">
        <v>574</v>
      </c>
      <c r="H46" s="149" t="s">
        <v>27</v>
      </c>
      <c r="I46" s="149" t="s">
        <v>28</v>
      </c>
      <c r="J46" s="289"/>
      <c r="K46" s="272"/>
      <c r="L46" s="268"/>
      <c r="M46" s="293"/>
    </row>
    <row r="47" spans="1:13" s="308" customFormat="1" ht="21.75" customHeight="1">
      <c r="A47" s="294"/>
      <c r="B47" s="244"/>
      <c r="C47" s="272"/>
      <c r="D47" s="272"/>
      <c r="E47" s="272"/>
      <c r="F47" s="272"/>
      <c r="G47" s="149" t="s">
        <v>260</v>
      </c>
      <c r="H47" s="149" t="s">
        <v>29</v>
      </c>
      <c r="I47" s="149" t="s">
        <v>30</v>
      </c>
      <c r="J47" s="289"/>
      <c r="K47" s="272"/>
      <c r="L47" s="272"/>
      <c r="M47" s="293"/>
    </row>
    <row r="48" spans="1:13" s="235" customFormat="1" ht="21.75" customHeight="1">
      <c r="A48" s="294"/>
      <c r="B48" s="244"/>
      <c r="C48" s="272"/>
      <c r="D48" s="272"/>
      <c r="E48" s="272"/>
      <c r="F48" s="272"/>
      <c r="G48" s="149" t="s">
        <v>575</v>
      </c>
      <c r="H48" s="163"/>
      <c r="I48" s="149" t="s">
        <v>31</v>
      </c>
      <c r="J48" s="292"/>
      <c r="K48" s="272"/>
      <c r="L48" s="272"/>
      <c r="M48" s="293"/>
    </row>
    <row r="49" spans="1:12" ht="21" customHeight="1" hidden="1">
      <c r="A49" s="309"/>
      <c r="B49" s="310"/>
      <c r="C49" s="311"/>
      <c r="D49" s="310"/>
      <c r="E49" s="311"/>
      <c r="F49" s="310"/>
      <c r="G49" s="149" t="s">
        <v>616</v>
      </c>
      <c r="H49" s="312"/>
      <c r="I49" s="149" t="s">
        <v>158</v>
      </c>
      <c r="J49" s="313"/>
      <c r="K49" s="268"/>
      <c r="L49" s="268"/>
    </row>
    <row r="50" spans="1:12" ht="12" customHeight="1" hidden="1">
      <c r="A50" s="309" t="e">
        <f>#REF!+#REF!+#REF!</f>
        <v>#REF!</v>
      </c>
      <c r="B50" s="310" t="s">
        <v>91</v>
      </c>
      <c r="C50" s="311" t="e">
        <f>#REF!+#REF!+#REF!</f>
        <v>#REF!</v>
      </c>
      <c r="D50" s="310" t="s">
        <v>91</v>
      </c>
      <c r="E50" s="311" t="e">
        <f>#REF!+#REF!+#REF!</f>
        <v>#REF!</v>
      </c>
      <c r="F50" s="310" t="s">
        <v>91</v>
      </c>
      <c r="G50" s="149" t="s">
        <v>234</v>
      </c>
      <c r="H50" s="314"/>
      <c r="I50" s="149" t="s">
        <v>159</v>
      </c>
      <c r="J50" s="313" t="e">
        <f>#REF!+#REF!+#REF!</f>
        <v>#REF!</v>
      </c>
      <c r="K50" s="310" t="s">
        <v>91</v>
      </c>
      <c r="L50" s="311" t="e">
        <f>J50</f>
        <v>#REF!</v>
      </c>
    </row>
    <row r="51" spans="1:13" s="235" customFormat="1" ht="21.75" customHeight="1">
      <c r="A51" s="315"/>
      <c r="B51" s="268"/>
      <c r="C51" s="268"/>
      <c r="D51" s="268"/>
      <c r="E51" s="268"/>
      <c r="F51" s="268"/>
      <c r="G51" s="149" t="s">
        <v>576</v>
      </c>
      <c r="H51" s="314" t="s">
        <v>292</v>
      </c>
      <c r="I51" s="149" t="s">
        <v>287</v>
      </c>
      <c r="J51" s="292"/>
      <c r="K51" s="268"/>
      <c r="L51" s="268"/>
      <c r="M51" s="293"/>
    </row>
    <row r="52" spans="1:13" s="235" customFormat="1" ht="21.75" customHeight="1">
      <c r="A52" s="315"/>
      <c r="B52" s="268"/>
      <c r="C52" s="268"/>
      <c r="D52" s="268"/>
      <c r="E52" s="268"/>
      <c r="F52" s="268"/>
      <c r="G52" s="149" t="s">
        <v>577</v>
      </c>
      <c r="H52" s="149"/>
      <c r="I52" s="149" t="s">
        <v>286</v>
      </c>
      <c r="J52" s="292"/>
      <c r="K52" s="268"/>
      <c r="L52" s="268"/>
      <c r="M52" s="293"/>
    </row>
    <row r="53" spans="1:12" ht="21.75" customHeight="1">
      <c r="A53" s="316"/>
      <c r="B53" s="310"/>
      <c r="C53" s="311"/>
      <c r="D53" s="310"/>
      <c r="E53" s="311"/>
      <c r="F53" s="310"/>
      <c r="G53" s="149" t="s">
        <v>578</v>
      </c>
      <c r="H53" s="312" t="s">
        <v>293</v>
      </c>
      <c r="I53" s="149" t="s">
        <v>167</v>
      </c>
      <c r="J53" s="313"/>
      <c r="K53" s="310"/>
      <c r="L53" s="268"/>
    </row>
    <row r="54" spans="1:13" s="317" customFormat="1" ht="21.75" customHeight="1">
      <c r="A54" s="315">
        <v>19</v>
      </c>
      <c r="B54" s="310"/>
      <c r="C54" s="311">
        <v>5000</v>
      </c>
      <c r="D54" s="310"/>
      <c r="E54" s="311">
        <v>2000</v>
      </c>
      <c r="F54" s="310"/>
      <c r="G54" s="149" t="s">
        <v>227</v>
      </c>
      <c r="H54" s="314" t="s">
        <v>294</v>
      </c>
      <c r="I54" s="149" t="s">
        <v>16</v>
      </c>
      <c r="J54" s="313">
        <v>5000</v>
      </c>
      <c r="K54" s="268">
        <v>0</v>
      </c>
      <c r="L54" s="268">
        <f>J54</f>
        <v>5000</v>
      </c>
      <c r="M54" s="293"/>
    </row>
    <row r="55" spans="1:12" ht="21.75" customHeight="1">
      <c r="A55" s="315">
        <v>0</v>
      </c>
      <c r="B55" s="310"/>
      <c r="C55" s="311">
        <v>10000</v>
      </c>
      <c r="D55" s="310"/>
      <c r="E55" s="311">
        <v>1000</v>
      </c>
      <c r="F55" s="310"/>
      <c r="G55" s="149" t="s">
        <v>228</v>
      </c>
      <c r="H55" s="314" t="s">
        <v>295</v>
      </c>
      <c r="I55" s="149" t="s">
        <v>18</v>
      </c>
      <c r="J55" s="313">
        <v>10000</v>
      </c>
      <c r="K55" s="268">
        <v>0</v>
      </c>
      <c r="L55" s="268">
        <f>J55</f>
        <v>10000</v>
      </c>
    </row>
    <row r="56" spans="1:12" ht="21.75" customHeight="1">
      <c r="A56" s="315">
        <v>364</v>
      </c>
      <c r="B56" s="310"/>
      <c r="C56" s="311">
        <v>20000</v>
      </c>
      <c r="D56" s="310"/>
      <c r="E56" s="311">
        <v>1000</v>
      </c>
      <c r="F56" s="310"/>
      <c r="G56" s="149" t="s">
        <v>229</v>
      </c>
      <c r="H56" s="314" t="s">
        <v>296</v>
      </c>
      <c r="I56" s="149" t="s">
        <v>20</v>
      </c>
      <c r="J56" s="313">
        <v>20000</v>
      </c>
      <c r="K56" s="268">
        <v>0</v>
      </c>
      <c r="L56" s="268">
        <f>J56</f>
        <v>20000</v>
      </c>
    </row>
    <row r="57" spans="1:13" s="270" customFormat="1" ht="21.75" customHeight="1">
      <c r="A57" s="315">
        <f>A54+A55+A56</f>
        <v>383</v>
      </c>
      <c r="B57" s="268"/>
      <c r="C57" s="311">
        <f>C54+C55+C56</f>
        <v>35000</v>
      </c>
      <c r="D57" s="310"/>
      <c r="E57" s="311">
        <f>E54+E55+E56</f>
        <v>4000</v>
      </c>
      <c r="F57" s="310"/>
      <c r="G57" s="149" t="s">
        <v>579</v>
      </c>
      <c r="H57" s="314"/>
      <c r="I57" s="149" t="s">
        <v>262</v>
      </c>
      <c r="J57" s="313">
        <f>J54+J55+J56</f>
        <v>35000</v>
      </c>
      <c r="K57" s="268">
        <v>0</v>
      </c>
      <c r="L57" s="268">
        <f>J57</f>
        <v>35000</v>
      </c>
      <c r="M57" s="293"/>
    </row>
    <row r="58" spans="1:12" ht="21.75" customHeight="1">
      <c r="A58" s="309"/>
      <c r="B58" s="310"/>
      <c r="C58" s="318"/>
      <c r="D58" s="310"/>
      <c r="E58" s="318"/>
      <c r="F58" s="310"/>
      <c r="G58" s="149" t="s">
        <v>580</v>
      </c>
      <c r="H58" s="312" t="s">
        <v>297</v>
      </c>
      <c r="I58" s="149" t="s">
        <v>166</v>
      </c>
      <c r="J58" s="319"/>
      <c r="K58" s="310"/>
      <c r="L58" s="268"/>
    </row>
    <row r="59" spans="1:12" ht="21.75" customHeight="1">
      <c r="A59" s="315">
        <v>129</v>
      </c>
      <c r="B59" s="310"/>
      <c r="C59" s="311">
        <v>7500</v>
      </c>
      <c r="D59" s="310"/>
      <c r="E59" s="311">
        <v>2000</v>
      </c>
      <c r="F59" s="310"/>
      <c r="G59" s="150" t="s">
        <v>523</v>
      </c>
      <c r="H59" s="312" t="s">
        <v>298</v>
      </c>
      <c r="I59" s="149" t="s">
        <v>37</v>
      </c>
      <c r="J59" s="320">
        <v>7500</v>
      </c>
      <c r="K59" s="268">
        <v>0</v>
      </c>
      <c r="L59" s="268">
        <f>+J59</f>
        <v>7500</v>
      </c>
    </row>
    <row r="60" spans="1:12" ht="21.75" customHeight="1">
      <c r="A60" s="321"/>
      <c r="B60" s="310"/>
      <c r="C60" s="311"/>
      <c r="D60" s="310"/>
      <c r="E60" s="311"/>
      <c r="F60" s="310"/>
      <c r="G60" s="150" t="s">
        <v>581</v>
      </c>
      <c r="H60" s="312" t="s">
        <v>299</v>
      </c>
      <c r="I60" s="149" t="s">
        <v>301</v>
      </c>
      <c r="J60" s="313"/>
      <c r="K60" s="310"/>
      <c r="L60" s="268"/>
    </row>
    <row r="61" spans="1:12" ht="21.75" customHeight="1">
      <c r="A61" s="315">
        <v>2000</v>
      </c>
      <c r="B61" s="310"/>
      <c r="C61" s="311">
        <v>80000</v>
      </c>
      <c r="D61" s="310"/>
      <c r="E61" s="311">
        <v>60000</v>
      </c>
      <c r="F61" s="310"/>
      <c r="G61" s="150" t="s">
        <v>233</v>
      </c>
      <c r="H61" s="312" t="s">
        <v>320</v>
      </c>
      <c r="I61" s="149" t="s">
        <v>37</v>
      </c>
      <c r="J61" s="313">
        <v>80000</v>
      </c>
      <c r="K61" s="268">
        <v>0</v>
      </c>
      <c r="L61" s="268">
        <f>+J61</f>
        <v>80000</v>
      </c>
    </row>
    <row r="62" spans="1:12" ht="21.75" customHeight="1">
      <c r="A62" s="322"/>
      <c r="B62" s="310"/>
      <c r="C62" s="311"/>
      <c r="D62" s="310"/>
      <c r="E62" s="311"/>
      <c r="F62" s="310"/>
      <c r="G62" s="151" t="s">
        <v>582</v>
      </c>
      <c r="H62" s="312" t="s">
        <v>321</v>
      </c>
      <c r="I62" s="149" t="s">
        <v>317</v>
      </c>
      <c r="J62" s="313"/>
      <c r="K62" s="268"/>
      <c r="L62" s="268"/>
    </row>
    <row r="63" spans="1:12" ht="21.75" customHeight="1">
      <c r="A63" s="323">
        <v>0</v>
      </c>
      <c r="B63" s="310"/>
      <c r="C63" s="311">
        <v>27500</v>
      </c>
      <c r="D63" s="310"/>
      <c r="E63" s="311">
        <v>14000</v>
      </c>
      <c r="F63" s="310"/>
      <c r="G63" s="150" t="s">
        <v>233</v>
      </c>
      <c r="H63" s="312" t="s">
        <v>322</v>
      </c>
      <c r="I63" s="149" t="s">
        <v>37</v>
      </c>
      <c r="J63" s="313">
        <v>27500</v>
      </c>
      <c r="K63" s="268">
        <v>0</v>
      </c>
      <c r="L63" s="268">
        <f>+J63</f>
        <v>27500</v>
      </c>
    </row>
    <row r="64" spans="1:12" ht="21.75" customHeight="1">
      <c r="A64" s="324"/>
      <c r="B64" s="325"/>
      <c r="C64" s="326"/>
      <c r="D64" s="325"/>
      <c r="E64" s="325"/>
      <c r="F64" s="325"/>
      <c r="G64" s="149" t="s">
        <v>583</v>
      </c>
      <c r="H64" s="149"/>
      <c r="I64" s="149" t="s">
        <v>288</v>
      </c>
      <c r="J64" s="327"/>
      <c r="K64" s="268"/>
      <c r="L64" s="268"/>
    </row>
    <row r="65" spans="1:12" ht="21.75" customHeight="1">
      <c r="A65" s="328">
        <f>A57+A59+A61+A63</f>
        <v>2512</v>
      </c>
      <c r="B65" s="268"/>
      <c r="C65" s="311">
        <f>C57+C59+C61+C63</f>
        <v>150000</v>
      </c>
      <c r="D65" s="310"/>
      <c r="E65" s="311">
        <f>E57+E59+E61+E63</f>
        <v>80000</v>
      </c>
      <c r="F65" s="310"/>
      <c r="G65" s="149" t="s">
        <v>584</v>
      </c>
      <c r="H65" s="149"/>
      <c r="I65" s="149" t="s">
        <v>290</v>
      </c>
      <c r="J65" s="313">
        <f>J57+J59+J61+J63</f>
        <v>150000</v>
      </c>
      <c r="K65" s="268">
        <v>0</v>
      </c>
      <c r="L65" s="268">
        <f>+J65</f>
        <v>150000</v>
      </c>
    </row>
    <row r="66" spans="1:12" ht="21.75" customHeight="1" thickBot="1">
      <c r="A66" s="403"/>
      <c r="B66" s="404"/>
      <c r="C66" s="336"/>
      <c r="D66" s="404"/>
      <c r="E66" s="404"/>
      <c r="F66" s="404"/>
      <c r="G66" s="337" t="s">
        <v>585</v>
      </c>
      <c r="H66" s="405"/>
      <c r="I66" s="337" t="s">
        <v>289</v>
      </c>
      <c r="J66" s="752"/>
      <c r="K66" s="268"/>
      <c r="L66" s="268"/>
    </row>
    <row r="67" spans="1:13" ht="21.75" customHeight="1">
      <c r="A67" s="340" t="s">
        <v>714</v>
      </c>
      <c r="B67" s="341"/>
      <c r="C67" s="279"/>
      <c r="D67" s="342"/>
      <c r="E67" s="279"/>
      <c r="F67" s="279"/>
      <c r="G67" s="177"/>
      <c r="H67" s="177"/>
      <c r="I67" s="343"/>
      <c r="J67" s="344">
        <v>48</v>
      </c>
      <c r="K67" s="200"/>
      <c r="L67" s="201"/>
      <c r="M67" s="345"/>
    </row>
    <row r="68" spans="1:13" ht="21.75" customHeight="1" thickBot="1">
      <c r="A68" s="346" t="s">
        <v>715</v>
      </c>
      <c r="B68" s="283"/>
      <c r="C68" s="284"/>
      <c r="D68" s="284"/>
      <c r="E68" s="284"/>
      <c r="F68" s="284"/>
      <c r="G68" s="178"/>
      <c r="H68" s="178"/>
      <c r="I68" s="178"/>
      <c r="J68" s="347"/>
      <c r="K68" s="200"/>
      <c r="L68" s="200"/>
      <c r="M68" s="339"/>
    </row>
    <row r="69" spans="1:13" s="742" customFormat="1" ht="21.75" customHeight="1">
      <c r="A69" s="743"/>
      <c r="B69" s="744"/>
      <c r="C69" s="734"/>
      <c r="D69" s="734"/>
      <c r="E69" s="734"/>
      <c r="F69" s="734"/>
      <c r="G69" s="624" t="s">
        <v>84</v>
      </c>
      <c r="H69" s="624"/>
      <c r="I69" s="818" t="s">
        <v>586</v>
      </c>
      <c r="J69" s="819"/>
      <c r="K69" s="387"/>
      <c r="L69" s="745"/>
      <c r="M69" s="741"/>
    </row>
    <row r="70" spans="1:12" ht="21.75" customHeight="1">
      <c r="A70" s="288"/>
      <c r="B70" s="244"/>
      <c r="C70" s="272"/>
      <c r="D70" s="272"/>
      <c r="E70" s="272"/>
      <c r="F70" s="272"/>
      <c r="G70" s="163"/>
      <c r="H70" s="163"/>
      <c r="I70" s="804" t="s">
        <v>5</v>
      </c>
      <c r="J70" s="805"/>
      <c r="K70" s="280"/>
      <c r="L70" s="163"/>
    </row>
    <row r="71" spans="1:13" s="742" customFormat="1" ht="21.75" customHeight="1">
      <c r="A71" s="825" t="s">
        <v>219</v>
      </c>
      <c r="B71" s="826"/>
      <c r="C71" s="824" t="s">
        <v>220</v>
      </c>
      <c r="D71" s="826"/>
      <c r="E71" s="824" t="s">
        <v>221</v>
      </c>
      <c r="F71" s="826"/>
      <c r="G71" s="624"/>
      <c r="H71" s="624"/>
      <c r="I71" s="624"/>
      <c r="J71" s="716" t="s">
        <v>220</v>
      </c>
      <c r="K71" s="740"/>
      <c r="L71" s="740"/>
      <c r="M71" s="741"/>
    </row>
    <row r="72" spans="1:12" ht="33.75" customHeight="1">
      <c r="A72" s="789" t="s">
        <v>146</v>
      </c>
      <c r="B72" s="791"/>
      <c r="C72" s="791" t="s">
        <v>145</v>
      </c>
      <c r="D72" s="791"/>
      <c r="E72" s="791" t="s">
        <v>144</v>
      </c>
      <c r="F72" s="791"/>
      <c r="G72" s="163"/>
      <c r="H72" s="163"/>
      <c r="I72" s="163"/>
      <c r="J72" s="348" t="s">
        <v>508</v>
      </c>
      <c r="K72" s="150"/>
      <c r="L72" s="150"/>
    </row>
    <row r="73" spans="1:13" s="255" customFormat="1" ht="21.75" customHeight="1">
      <c r="A73" s="785" t="s">
        <v>443</v>
      </c>
      <c r="B73" s="786"/>
      <c r="C73" s="786" t="s">
        <v>500</v>
      </c>
      <c r="D73" s="786"/>
      <c r="E73" s="786" t="s">
        <v>500</v>
      </c>
      <c r="F73" s="786"/>
      <c r="G73" s="163"/>
      <c r="H73" s="163"/>
      <c r="I73" s="163"/>
      <c r="J73" s="301" t="s">
        <v>514</v>
      </c>
      <c r="K73" s="253"/>
      <c r="L73" s="253"/>
      <c r="M73" s="302"/>
    </row>
    <row r="74" spans="1:13" s="227" customFormat="1" ht="21.75" customHeight="1">
      <c r="A74" s="303" t="s">
        <v>521</v>
      </c>
      <c r="B74" s="151"/>
      <c r="C74" s="168" t="s">
        <v>704</v>
      </c>
      <c r="D74" s="168"/>
      <c r="E74" s="168" t="s">
        <v>704</v>
      </c>
      <c r="F74" s="168"/>
      <c r="G74" s="163"/>
      <c r="H74" s="163"/>
      <c r="I74" s="163"/>
      <c r="J74" s="306"/>
      <c r="K74" s="168"/>
      <c r="L74" s="151"/>
      <c r="M74" s="298"/>
    </row>
    <row r="75" spans="1:13" s="227" customFormat="1" ht="21.75" customHeight="1">
      <c r="A75" s="296"/>
      <c r="B75" s="168"/>
      <c r="C75" s="168"/>
      <c r="D75" s="168"/>
      <c r="E75" s="168"/>
      <c r="F75" s="168"/>
      <c r="G75" s="163"/>
      <c r="H75" s="163"/>
      <c r="I75" s="163"/>
      <c r="J75" s="304" t="s">
        <v>439</v>
      </c>
      <c r="K75" s="168"/>
      <c r="L75" s="244"/>
      <c r="M75" s="293"/>
    </row>
    <row r="76" spans="1:12" ht="21.75" customHeight="1">
      <c r="A76" s="296" t="s">
        <v>524</v>
      </c>
      <c r="B76" s="151"/>
      <c r="C76" s="168" t="s">
        <v>504</v>
      </c>
      <c r="D76" s="168"/>
      <c r="E76" s="168" t="s">
        <v>504</v>
      </c>
      <c r="F76" s="168"/>
      <c r="G76" s="163"/>
      <c r="H76" s="163"/>
      <c r="I76" s="163"/>
      <c r="J76" s="305" t="s">
        <v>459</v>
      </c>
      <c r="K76" s="307"/>
      <c r="L76" s="151"/>
    </row>
    <row r="77" spans="1:12" ht="21.75" customHeight="1">
      <c r="A77" s="296"/>
      <c r="B77" s="151"/>
      <c r="C77" s="168"/>
      <c r="D77" s="168"/>
      <c r="E77" s="168"/>
      <c r="F77" s="168"/>
      <c r="G77" s="152" t="s">
        <v>263</v>
      </c>
      <c r="H77" s="149" t="s">
        <v>24</v>
      </c>
      <c r="I77" s="152" t="s">
        <v>25</v>
      </c>
      <c r="J77" s="305"/>
      <c r="K77" s="168"/>
      <c r="L77" s="168"/>
    </row>
    <row r="78" spans="1:12" ht="21.75" customHeight="1">
      <c r="A78" s="294"/>
      <c r="B78" s="244"/>
      <c r="C78" s="272"/>
      <c r="D78" s="272"/>
      <c r="E78" s="272"/>
      <c r="F78" s="272"/>
      <c r="G78" s="152" t="s">
        <v>557</v>
      </c>
      <c r="H78" s="163"/>
      <c r="I78" s="349" t="s">
        <v>26</v>
      </c>
      <c r="J78" s="289"/>
      <c r="K78" s="272"/>
      <c r="L78" s="272"/>
    </row>
    <row r="79" spans="1:12" ht="21.75" customHeight="1">
      <c r="A79" s="294"/>
      <c r="B79" s="244"/>
      <c r="C79" s="272"/>
      <c r="D79" s="272"/>
      <c r="E79" s="272"/>
      <c r="F79" s="272"/>
      <c r="G79" s="152" t="s">
        <v>588</v>
      </c>
      <c r="H79" s="149" t="s">
        <v>27</v>
      </c>
      <c r="I79" s="152" t="s">
        <v>28</v>
      </c>
      <c r="J79" s="289"/>
      <c r="K79" s="272"/>
      <c r="L79" s="272"/>
    </row>
    <row r="80" spans="1:12" ht="21.75" customHeight="1">
      <c r="A80" s="294"/>
      <c r="B80" s="244"/>
      <c r="C80" s="272"/>
      <c r="D80" s="272"/>
      <c r="E80" s="272"/>
      <c r="F80" s="272"/>
      <c r="G80" s="152" t="s">
        <v>232</v>
      </c>
      <c r="H80" s="149" t="s">
        <v>29</v>
      </c>
      <c r="I80" s="152" t="s">
        <v>30</v>
      </c>
      <c r="J80" s="289"/>
      <c r="K80" s="272"/>
      <c r="L80" s="272"/>
    </row>
    <row r="81" spans="1:12" ht="21.75" customHeight="1">
      <c r="A81" s="294"/>
      <c r="B81" s="244"/>
      <c r="C81" s="272"/>
      <c r="D81" s="272"/>
      <c r="E81" s="272"/>
      <c r="F81" s="272"/>
      <c r="G81" s="152" t="s">
        <v>526</v>
      </c>
      <c r="H81" s="163"/>
      <c r="I81" s="152" t="s">
        <v>31</v>
      </c>
      <c r="J81" s="289"/>
      <c r="K81" s="272"/>
      <c r="L81" s="272"/>
    </row>
    <row r="82" spans="1:12" ht="21.75" customHeight="1">
      <c r="A82" s="296"/>
      <c r="B82" s="311"/>
      <c r="C82" s="168"/>
      <c r="D82" s="168"/>
      <c r="E82" s="168"/>
      <c r="F82" s="168"/>
      <c r="G82" s="152" t="s">
        <v>528</v>
      </c>
      <c r="H82" s="149">
        <v>11</v>
      </c>
      <c r="I82" s="152" t="s">
        <v>338</v>
      </c>
      <c r="J82" s="350"/>
      <c r="K82" s="268"/>
      <c r="L82" s="268"/>
    </row>
    <row r="83" spans="1:12" ht="21.75" customHeight="1">
      <c r="A83" s="351"/>
      <c r="B83" s="268"/>
      <c r="C83" s="311"/>
      <c r="D83" s="268"/>
      <c r="E83" s="311"/>
      <c r="F83" s="268"/>
      <c r="G83" s="152" t="s">
        <v>527</v>
      </c>
      <c r="H83" s="149"/>
      <c r="I83" s="152" t="s">
        <v>374</v>
      </c>
      <c r="J83" s="350"/>
      <c r="K83" s="268"/>
      <c r="L83" s="268"/>
    </row>
    <row r="84" spans="1:12" ht="21.75" customHeight="1">
      <c r="A84" s="351"/>
      <c r="B84" s="268"/>
      <c r="C84" s="311"/>
      <c r="D84" s="268"/>
      <c r="E84" s="311"/>
      <c r="F84" s="268"/>
      <c r="G84" s="152" t="s">
        <v>580</v>
      </c>
      <c r="H84" s="244">
        <v>11.01</v>
      </c>
      <c r="I84" s="152" t="s">
        <v>166</v>
      </c>
      <c r="J84" s="313"/>
      <c r="K84" s="268"/>
      <c r="L84" s="268"/>
    </row>
    <row r="85" spans="1:12" ht="21.75" customHeight="1">
      <c r="A85" s="296">
        <v>0</v>
      </c>
      <c r="B85" s="311"/>
      <c r="C85" s="168">
        <v>7400</v>
      </c>
      <c r="D85" s="168"/>
      <c r="E85" s="168">
        <v>2500</v>
      </c>
      <c r="F85" s="168"/>
      <c r="G85" s="153" t="s">
        <v>233</v>
      </c>
      <c r="H85" s="163" t="s">
        <v>342</v>
      </c>
      <c r="I85" s="158" t="s">
        <v>639</v>
      </c>
      <c r="J85" s="313">
        <v>7400</v>
      </c>
      <c r="K85" s="268">
        <v>0</v>
      </c>
      <c r="L85" s="268">
        <f>J85</f>
        <v>7400</v>
      </c>
    </row>
    <row r="86" spans="1:12" ht="21.75" customHeight="1">
      <c r="A86" s="351"/>
      <c r="B86" s="268"/>
      <c r="C86" s="311"/>
      <c r="D86" s="268"/>
      <c r="E86" s="311"/>
      <c r="F86" s="268"/>
      <c r="G86" s="152" t="s">
        <v>578</v>
      </c>
      <c r="H86" s="244">
        <v>11.02</v>
      </c>
      <c r="I86" s="152" t="s">
        <v>360</v>
      </c>
      <c r="J86" s="350"/>
      <c r="K86" s="268"/>
      <c r="L86" s="268"/>
    </row>
    <row r="87" spans="1:12" ht="21.75" customHeight="1">
      <c r="A87" s="296">
        <v>16</v>
      </c>
      <c r="B87" s="311"/>
      <c r="C87" s="168">
        <v>4000</v>
      </c>
      <c r="D87" s="168"/>
      <c r="E87" s="168">
        <v>2000</v>
      </c>
      <c r="F87" s="168"/>
      <c r="G87" s="152" t="s">
        <v>227</v>
      </c>
      <c r="H87" s="149" t="s">
        <v>343</v>
      </c>
      <c r="I87" s="152" t="s">
        <v>640</v>
      </c>
      <c r="J87" s="313">
        <v>4000</v>
      </c>
      <c r="K87" s="268">
        <v>0</v>
      </c>
      <c r="L87" s="268">
        <f>J87</f>
        <v>4000</v>
      </c>
    </row>
    <row r="88" spans="1:12" ht="21.75" customHeight="1">
      <c r="A88" s="296">
        <v>0</v>
      </c>
      <c r="B88" s="311"/>
      <c r="C88" s="168">
        <v>3000</v>
      </c>
      <c r="D88" s="168"/>
      <c r="E88" s="168">
        <v>1500</v>
      </c>
      <c r="F88" s="168"/>
      <c r="G88" s="152" t="s">
        <v>228</v>
      </c>
      <c r="H88" s="149" t="s">
        <v>367</v>
      </c>
      <c r="I88" s="152" t="s">
        <v>361</v>
      </c>
      <c r="J88" s="313">
        <v>3000</v>
      </c>
      <c r="K88" s="268">
        <v>0</v>
      </c>
      <c r="L88" s="268">
        <f>J88</f>
        <v>3000</v>
      </c>
    </row>
    <row r="89" spans="1:12" ht="21.75" customHeight="1">
      <c r="A89" s="296">
        <v>4051</v>
      </c>
      <c r="B89" s="311"/>
      <c r="C89" s="168">
        <v>18000</v>
      </c>
      <c r="D89" s="168"/>
      <c r="E89" s="168">
        <v>8000</v>
      </c>
      <c r="F89" s="168"/>
      <c r="G89" s="152" t="s">
        <v>229</v>
      </c>
      <c r="H89" s="149" t="s">
        <v>344</v>
      </c>
      <c r="I89" s="152" t="s">
        <v>362</v>
      </c>
      <c r="J89" s="313">
        <v>15500</v>
      </c>
      <c r="K89" s="268">
        <v>0</v>
      </c>
      <c r="L89" s="268">
        <f>J89</f>
        <v>15500</v>
      </c>
    </row>
    <row r="90" spans="1:12" ht="21.75" customHeight="1">
      <c r="A90" s="296">
        <v>0</v>
      </c>
      <c r="B90" s="311"/>
      <c r="C90" s="168">
        <v>100</v>
      </c>
      <c r="D90" s="168"/>
      <c r="E90" s="168">
        <v>100</v>
      </c>
      <c r="F90" s="168"/>
      <c r="G90" s="152" t="s">
        <v>230</v>
      </c>
      <c r="H90" s="149" t="s">
        <v>345</v>
      </c>
      <c r="I90" s="152" t="s">
        <v>261</v>
      </c>
      <c r="J90" s="352">
        <v>100</v>
      </c>
      <c r="K90" s="268">
        <v>0</v>
      </c>
      <c r="L90" s="268">
        <f>J90</f>
        <v>100</v>
      </c>
    </row>
    <row r="91" spans="1:12" ht="21.75" customHeight="1">
      <c r="A91" s="353">
        <f>SUM(A87:A90)</f>
        <v>4067</v>
      </c>
      <c r="B91" s="354"/>
      <c r="C91" s="355">
        <f>SUM(C87:C90)</f>
        <v>25100</v>
      </c>
      <c r="D91" s="355"/>
      <c r="E91" s="355">
        <f>SUM(E87:E90)</f>
        <v>11600</v>
      </c>
      <c r="F91" s="355"/>
      <c r="G91" s="149" t="s">
        <v>589</v>
      </c>
      <c r="H91" s="314"/>
      <c r="I91" s="149" t="s">
        <v>262</v>
      </c>
      <c r="J91" s="356">
        <f>SUM(J87:J90)</f>
        <v>22600</v>
      </c>
      <c r="K91" s="268">
        <v>0</v>
      </c>
      <c r="L91" s="311">
        <f>J91</f>
        <v>22600</v>
      </c>
    </row>
    <row r="92" spans="1:12" ht="21.75" customHeight="1">
      <c r="A92" s="296"/>
      <c r="B92" s="311"/>
      <c r="C92" s="168"/>
      <c r="D92" s="168"/>
      <c r="E92" s="168"/>
      <c r="F92" s="168"/>
      <c r="G92" s="153" t="s">
        <v>581</v>
      </c>
      <c r="H92" s="357">
        <v>12</v>
      </c>
      <c r="I92" s="158" t="s">
        <v>160</v>
      </c>
      <c r="J92" s="313"/>
      <c r="K92" s="268"/>
      <c r="L92" s="311"/>
    </row>
    <row r="93" spans="1:12" ht="21.75" customHeight="1">
      <c r="A93" s="296"/>
      <c r="B93" s="311"/>
      <c r="C93" s="168"/>
      <c r="D93" s="168"/>
      <c r="E93" s="168"/>
      <c r="F93" s="168"/>
      <c r="G93" s="153" t="s">
        <v>590</v>
      </c>
      <c r="H93" s="312"/>
      <c r="I93" s="158" t="s">
        <v>641</v>
      </c>
      <c r="J93" s="313"/>
      <c r="K93" s="268"/>
      <c r="L93" s="311"/>
    </row>
    <row r="94" spans="1:12" ht="21.75" customHeight="1">
      <c r="A94" s="351"/>
      <c r="B94" s="268"/>
      <c r="C94" s="311"/>
      <c r="D94" s="268"/>
      <c r="E94" s="311"/>
      <c r="F94" s="268"/>
      <c r="G94" s="153" t="s">
        <v>591</v>
      </c>
      <c r="H94" s="244">
        <v>12.01</v>
      </c>
      <c r="I94" s="158" t="s">
        <v>168</v>
      </c>
      <c r="J94" s="350"/>
      <c r="K94" s="268"/>
      <c r="L94" s="268"/>
    </row>
    <row r="95" spans="1:12" ht="21.75" customHeight="1">
      <c r="A95" s="351"/>
      <c r="B95" s="268"/>
      <c r="C95" s="311"/>
      <c r="D95" s="268"/>
      <c r="E95" s="311"/>
      <c r="F95" s="268"/>
      <c r="G95" s="153" t="s">
        <v>236</v>
      </c>
      <c r="H95" s="312"/>
      <c r="I95" s="158" t="s">
        <v>169</v>
      </c>
      <c r="J95" s="350"/>
      <c r="K95" s="268"/>
      <c r="L95" s="268"/>
    </row>
    <row r="96" spans="1:12" ht="21.75" customHeight="1">
      <c r="A96" s="351"/>
      <c r="B96" s="268"/>
      <c r="C96" s="311"/>
      <c r="D96" s="268"/>
      <c r="E96" s="311"/>
      <c r="F96" s="268"/>
      <c r="G96" s="153" t="s">
        <v>592</v>
      </c>
      <c r="H96" s="312"/>
      <c r="I96" s="158" t="s">
        <v>642</v>
      </c>
      <c r="J96" s="350"/>
      <c r="K96" s="268"/>
      <c r="L96" s="268"/>
    </row>
    <row r="97" spans="1:12" ht="21.75" customHeight="1">
      <c r="A97" s="351"/>
      <c r="B97" s="268"/>
      <c r="C97" s="311"/>
      <c r="D97" s="268"/>
      <c r="E97" s="311"/>
      <c r="F97" s="268"/>
      <c r="G97" s="153" t="s">
        <v>711</v>
      </c>
      <c r="H97" s="163" t="s">
        <v>707</v>
      </c>
      <c r="I97" s="158" t="s">
        <v>708</v>
      </c>
      <c r="J97" s="709">
        <v>5000</v>
      </c>
      <c r="K97" s="268"/>
      <c r="L97" s="268"/>
    </row>
    <row r="98" spans="1:12" ht="21.75" customHeight="1">
      <c r="A98" s="296">
        <v>71757</v>
      </c>
      <c r="B98" s="311"/>
      <c r="C98" s="168">
        <v>200000</v>
      </c>
      <c r="D98" s="168"/>
      <c r="E98" s="168">
        <v>110000</v>
      </c>
      <c r="F98" s="168"/>
      <c r="G98" s="153" t="s">
        <v>233</v>
      </c>
      <c r="H98" s="163" t="s">
        <v>346</v>
      </c>
      <c r="I98" s="158" t="s">
        <v>363</v>
      </c>
      <c r="J98" s="313">
        <v>195000</v>
      </c>
      <c r="K98" s="268">
        <v>0</v>
      </c>
      <c r="L98" s="268">
        <f>J98</f>
        <v>195000</v>
      </c>
    </row>
    <row r="99" spans="1:13" ht="21.75" customHeight="1">
      <c r="A99" s="358"/>
      <c r="B99" s="359"/>
      <c r="C99" s="326"/>
      <c r="D99" s="359" t="s">
        <v>74</v>
      </c>
      <c r="E99" s="326"/>
      <c r="F99" s="359"/>
      <c r="G99" s="149" t="s">
        <v>593</v>
      </c>
      <c r="H99" s="163"/>
      <c r="I99" s="149" t="s">
        <v>530</v>
      </c>
      <c r="J99" s="360"/>
      <c r="K99" s="268"/>
      <c r="L99" s="268"/>
      <c r="M99" s="361"/>
    </row>
    <row r="100" spans="1:13" ht="21.75" customHeight="1">
      <c r="A100" s="362">
        <f>A85+A91+A98+A65</f>
        <v>78336</v>
      </c>
      <c r="B100" s="330"/>
      <c r="C100" s="363">
        <f>+C85+C91+C98</f>
        <v>232500</v>
      </c>
      <c r="D100" s="363"/>
      <c r="E100" s="363">
        <f>+E85+E91+E98</f>
        <v>124100</v>
      </c>
      <c r="F100" s="363"/>
      <c r="G100" s="154" t="s">
        <v>531</v>
      </c>
      <c r="H100" s="163"/>
      <c r="I100" s="149" t="s">
        <v>529</v>
      </c>
      <c r="J100" s="364">
        <f>J85+J91+J98+J97</f>
        <v>230000</v>
      </c>
      <c r="K100" s="268">
        <v>0</v>
      </c>
      <c r="L100" s="311">
        <f>J100</f>
        <v>230000</v>
      </c>
      <c r="M100" s="365"/>
    </row>
    <row r="101" spans="1:14" ht="21.75" customHeight="1" thickBot="1">
      <c r="A101" s="753">
        <f>A100</f>
        <v>78336</v>
      </c>
      <c r="B101" s="754"/>
      <c r="C101" s="755">
        <f>C65+C100</f>
        <v>382500</v>
      </c>
      <c r="D101" s="754"/>
      <c r="E101" s="755">
        <f>E65+E100</f>
        <v>204100</v>
      </c>
      <c r="F101" s="754"/>
      <c r="G101" s="411" t="s">
        <v>594</v>
      </c>
      <c r="H101" s="756"/>
      <c r="I101" s="411" t="s">
        <v>341</v>
      </c>
      <c r="J101" s="757">
        <f>J65+J100</f>
        <v>380000</v>
      </c>
      <c r="K101" s="268">
        <v>0</v>
      </c>
      <c r="L101" s="311">
        <f>J101</f>
        <v>380000</v>
      </c>
      <c r="M101" s="361"/>
      <c r="N101" s="270"/>
    </row>
    <row r="102" spans="1:13" ht="21.75" customHeight="1">
      <c r="A102" s="373" t="s">
        <v>511</v>
      </c>
      <c r="B102" s="374"/>
      <c r="C102" s="279"/>
      <c r="D102" s="279"/>
      <c r="E102" s="279"/>
      <c r="F102" s="279"/>
      <c r="G102" s="375"/>
      <c r="H102" s="376"/>
      <c r="I102" s="814" t="s">
        <v>637</v>
      </c>
      <c r="J102" s="815"/>
      <c r="K102" s="163"/>
      <c r="L102" s="377"/>
      <c r="M102" s="281"/>
    </row>
    <row r="103" spans="1:13" ht="21.75" customHeight="1" thickBot="1">
      <c r="A103" s="346"/>
      <c r="B103" s="283"/>
      <c r="C103" s="284"/>
      <c r="D103" s="284"/>
      <c r="E103" s="284"/>
      <c r="F103" s="284"/>
      <c r="G103" s="378"/>
      <c r="H103" s="379"/>
      <c r="I103" s="820" t="s">
        <v>515</v>
      </c>
      <c r="J103" s="821"/>
      <c r="K103" s="163"/>
      <c r="L103" s="377"/>
      <c r="M103" s="339"/>
    </row>
    <row r="104" spans="1:12" ht="21.75" customHeight="1">
      <c r="A104" s="288"/>
      <c r="B104" s="244"/>
      <c r="C104" s="272"/>
      <c r="D104" s="272"/>
      <c r="E104" s="272"/>
      <c r="F104" s="272"/>
      <c r="G104" s="163" t="s">
        <v>84</v>
      </c>
      <c r="H104" s="163"/>
      <c r="I104" s="806" t="s">
        <v>595</v>
      </c>
      <c r="J104" s="807"/>
      <c r="K104" s="149"/>
      <c r="L104" s="380"/>
    </row>
    <row r="105" spans="1:13" s="381" customFormat="1" ht="21.75" customHeight="1">
      <c r="A105" s="288"/>
      <c r="B105" s="244"/>
      <c r="C105" s="272"/>
      <c r="D105" s="272"/>
      <c r="E105" s="272"/>
      <c r="F105" s="272"/>
      <c r="G105" s="163"/>
      <c r="H105" s="163"/>
      <c r="I105" s="804" t="s">
        <v>5</v>
      </c>
      <c r="J105" s="805"/>
      <c r="K105" s="280"/>
      <c r="L105" s="163"/>
      <c r="M105" s="293"/>
    </row>
    <row r="106" spans="1:13" s="739" customFormat="1" ht="21.75" customHeight="1">
      <c r="A106" s="825" t="s">
        <v>219</v>
      </c>
      <c r="B106" s="826"/>
      <c r="C106" s="824" t="s">
        <v>220</v>
      </c>
      <c r="D106" s="826"/>
      <c r="E106" s="824" t="s">
        <v>221</v>
      </c>
      <c r="F106" s="826"/>
      <c r="G106" s="699"/>
      <c r="H106" s="624"/>
      <c r="I106" s="624"/>
      <c r="J106" s="716" t="s">
        <v>220</v>
      </c>
      <c r="K106" s="740"/>
      <c r="L106" s="740"/>
      <c r="M106" s="741"/>
    </row>
    <row r="107" spans="1:12" ht="21.75" customHeight="1">
      <c r="A107" s="789" t="s">
        <v>146</v>
      </c>
      <c r="B107" s="791"/>
      <c r="C107" s="791" t="s">
        <v>145</v>
      </c>
      <c r="D107" s="791"/>
      <c r="E107" s="791" t="s">
        <v>144</v>
      </c>
      <c r="F107" s="791"/>
      <c r="G107" s="163"/>
      <c r="H107" s="163"/>
      <c r="I107" s="798" t="s">
        <v>508</v>
      </c>
      <c r="J107" s="799"/>
      <c r="K107" s="251"/>
      <c r="L107" s="251"/>
    </row>
    <row r="108" spans="1:13" s="255" customFormat="1" ht="21.75" customHeight="1">
      <c r="A108" s="785" t="s">
        <v>443</v>
      </c>
      <c r="B108" s="786"/>
      <c r="C108" s="786" t="s">
        <v>500</v>
      </c>
      <c r="D108" s="786"/>
      <c r="E108" s="786" t="s">
        <v>500</v>
      </c>
      <c r="F108" s="786"/>
      <c r="G108" s="163"/>
      <c r="H108" s="163"/>
      <c r="I108" s="163"/>
      <c r="J108" s="301" t="s">
        <v>514</v>
      </c>
      <c r="K108" s="253"/>
      <c r="L108" s="253"/>
      <c r="M108" s="302"/>
    </row>
    <row r="109" spans="1:13" ht="21.75" customHeight="1">
      <c r="A109" s="303" t="s">
        <v>521</v>
      </c>
      <c r="B109" s="151"/>
      <c r="C109" s="168" t="s">
        <v>704</v>
      </c>
      <c r="D109" s="168"/>
      <c r="E109" s="168" t="s">
        <v>704</v>
      </c>
      <c r="F109" s="168"/>
      <c r="G109" s="163"/>
      <c r="H109" s="163"/>
      <c r="I109" s="163"/>
      <c r="J109" s="306"/>
      <c r="K109" s="168"/>
      <c r="L109" s="151"/>
      <c r="M109" s="298"/>
    </row>
    <row r="110" spans="1:12" ht="21.75" customHeight="1">
      <c r="A110" s="296"/>
      <c r="B110" s="168"/>
      <c r="C110" s="168"/>
      <c r="D110" s="168"/>
      <c r="E110" s="168"/>
      <c r="F110" s="168"/>
      <c r="G110" s="163"/>
      <c r="H110" s="163"/>
      <c r="I110" s="163"/>
      <c r="J110" s="304" t="s">
        <v>439</v>
      </c>
      <c r="K110" s="168"/>
      <c r="L110" s="244"/>
    </row>
    <row r="111" spans="1:12" ht="21.75" customHeight="1">
      <c r="A111" s="296" t="s">
        <v>518</v>
      </c>
      <c r="B111" s="151"/>
      <c r="C111" s="168" t="s">
        <v>504</v>
      </c>
      <c r="D111" s="168"/>
      <c r="E111" s="168" t="s">
        <v>504</v>
      </c>
      <c r="F111" s="168"/>
      <c r="G111" s="163"/>
      <c r="H111" s="163"/>
      <c r="I111" s="163"/>
      <c r="J111" s="305" t="s">
        <v>459</v>
      </c>
      <c r="K111" s="307"/>
      <c r="L111" s="151"/>
    </row>
    <row r="112" spans="1:13" s="383" customFormat="1" ht="21.75" customHeight="1">
      <c r="A112" s="294"/>
      <c r="B112" s="244"/>
      <c r="C112" s="272"/>
      <c r="D112" s="272"/>
      <c r="E112" s="272"/>
      <c r="F112" s="272"/>
      <c r="G112" s="155" t="s">
        <v>532</v>
      </c>
      <c r="H112" s="151" t="s">
        <v>79</v>
      </c>
      <c r="I112" s="156" t="s">
        <v>80</v>
      </c>
      <c r="J112" s="289"/>
      <c r="K112" s="272"/>
      <c r="L112" s="272"/>
      <c r="M112" s="382"/>
    </row>
    <row r="113" spans="1:13" s="383" customFormat="1" ht="21.75" customHeight="1">
      <c r="A113" s="294"/>
      <c r="B113" s="244"/>
      <c r="C113" s="272"/>
      <c r="D113" s="272"/>
      <c r="E113" s="272"/>
      <c r="F113" s="272"/>
      <c r="G113" s="155" t="s">
        <v>596</v>
      </c>
      <c r="H113" s="384" t="s">
        <v>186</v>
      </c>
      <c r="I113" s="156" t="s">
        <v>184</v>
      </c>
      <c r="J113" s="289"/>
      <c r="K113" s="272"/>
      <c r="L113" s="272"/>
      <c r="M113" s="382"/>
    </row>
    <row r="114" spans="1:13" s="383" customFormat="1" ht="21.75" customHeight="1">
      <c r="A114" s="294"/>
      <c r="B114" s="244"/>
      <c r="C114" s="272"/>
      <c r="D114" s="272"/>
      <c r="E114" s="272"/>
      <c r="F114" s="272"/>
      <c r="G114" s="152" t="s">
        <v>526</v>
      </c>
      <c r="H114" s="384"/>
      <c r="I114" s="156" t="s">
        <v>179</v>
      </c>
      <c r="J114" s="289"/>
      <c r="K114" s="272"/>
      <c r="L114" s="272"/>
      <c r="M114" s="382"/>
    </row>
    <row r="115" spans="1:13" s="383" customFormat="1" ht="21.75" customHeight="1">
      <c r="A115" s="294"/>
      <c r="B115" s="244"/>
      <c r="C115" s="272"/>
      <c r="D115" s="272"/>
      <c r="E115" s="272"/>
      <c r="F115" s="272"/>
      <c r="G115" s="152" t="s">
        <v>597</v>
      </c>
      <c r="H115" s="384" t="s">
        <v>32</v>
      </c>
      <c r="I115" s="156" t="s">
        <v>395</v>
      </c>
      <c r="J115" s="289"/>
      <c r="K115" s="272"/>
      <c r="L115" s="272"/>
      <c r="M115" s="382"/>
    </row>
    <row r="116" spans="1:13" s="383" customFormat="1" ht="21.75" customHeight="1">
      <c r="A116" s="294"/>
      <c r="B116" s="244"/>
      <c r="C116" s="272"/>
      <c r="D116" s="272"/>
      <c r="E116" s="272"/>
      <c r="F116" s="272"/>
      <c r="G116" s="155" t="s">
        <v>598</v>
      </c>
      <c r="H116" s="151"/>
      <c r="I116" s="156" t="s">
        <v>505</v>
      </c>
      <c r="J116" s="289"/>
      <c r="K116" s="272"/>
      <c r="L116" s="272"/>
      <c r="M116" s="382"/>
    </row>
    <row r="117" spans="1:13" s="383" customFormat="1" ht="21.75" customHeight="1">
      <c r="A117" s="294"/>
      <c r="B117" s="244"/>
      <c r="C117" s="272"/>
      <c r="D117" s="272"/>
      <c r="E117" s="272"/>
      <c r="F117" s="272"/>
      <c r="G117" s="156" t="s">
        <v>599</v>
      </c>
      <c r="H117" s="384" t="s">
        <v>155</v>
      </c>
      <c r="I117" s="156" t="s">
        <v>82</v>
      </c>
      <c r="J117" s="385"/>
      <c r="K117" s="168"/>
      <c r="L117" s="169"/>
      <c r="M117" s="382"/>
    </row>
    <row r="118" spans="1:13" s="383" customFormat="1" ht="21.75" customHeight="1">
      <c r="A118" s="315" t="s">
        <v>91</v>
      </c>
      <c r="B118" s="168"/>
      <c r="C118" s="168" t="s">
        <v>91</v>
      </c>
      <c r="D118" s="168"/>
      <c r="E118" s="168" t="s">
        <v>91</v>
      </c>
      <c r="F118" s="168"/>
      <c r="G118" s="155" t="s">
        <v>237</v>
      </c>
      <c r="H118" s="384" t="s">
        <v>185</v>
      </c>
      <c r="I118" s="156" t="s">
        <v>35</v>
      </c>
      <c r="J118" s="367" t="s">
        <v>91</v>
      </c>
      <c r="K118" s="168"/>
      <c r="L118" s="168"/>
      <c r="M118" s="382"/>
    </row>
    <row r="119" spans="1:13" s="383" customFormat="1" ht="21.75" customHeight="1">
      <c r="A119" s="386"/>
      <c r="B119" s="272"/>
      <c r="C119" s="253"/>
      <c r="D119" s="272"/>
      <c r="E119" s="263"/>
      <c r="F119" s="272"/>
      <c r="G119" s="155" t="s">
        <v>622</v>
      </c>
      <c r="H119" s="384" t="s">
        <v>34</v>
      </c>
      <c r="I119" s="158" t="s">
        <v>173</v>
      </c>
      <c r="J119" s="301"/>
      <c r="K119" s="272"/>
      <c r="L119" s="272"/>
      <c r="M119" s="382"/>
    </row>
    <row r="120" spans="1:13" s="383" customFormat="1" ht="21.75" customHeight="1">
      <c r="A120" s="296" t="s">
        <v>91</v>
      </c>
      <c r="B120" s="168"/>
      <c r="C120" s="168" t="s">
        <v>91</v>
      </c>
      <c r="D120" s="168"/>
      <c r="E120" s="168" t="s">
        <v>91</v>
      </c>
      <c r="F120" s="168"/>
      <c r="G120" s="152" t="s">
        <v>227</v>
      </c>
      <c r="H120" s="384" t="s">
        <v>323</v>
      </c>
      <c r="I120" s="158" t="s">
        <v>16</v>
      </c>
      <c r="J120" s="289" t="s">
        <v>91</v>
      </c>
      <c r="K120" s="272"/>
      <c r="L120" s="263"/>
      <c r="M120" s="382"/>
    </row>
    <row r="121" spans="1:13" s="383" customFormat="1" ht="21.75" customHeight="1">
      <c r="A121" s="353" t="s">
        <v>91</v>
      </c>
      <c r="B121" s="355"/>
      <c r="C121" s="355" t="s">
        <v>91</v>
      </c>
      <c r="D121" s="355"/>
      <c r="E121" s="355" t="str">
        <f>E120</f>
        <v>…</v>
      </c>
      <c r="F121" s="355"/>
      <c r="G121" s="151" t="s">
        <v>624</v>
      </c>
      <c r="H121" s="384"/>
      <c r="I121" s="387" t="s">
        <v>180</v>
      </c>
      <c r="J121" s="388" t="s">
        <v>91</v>
      </c>
      <c r="K121" s="168"/>
      <c r="L121" s="389"/>
      <c r="M121" s="382"/>
    </row>
    <row r="122" spans="1:13" s="383" customFormat="1" ht="48.75" customHeight="1">
      <c r="A122" s="294"/>
      <c r="B122" s="272"/>
      <c r="C122" s="272"/>
      <c r="D122" s="272"/>
      <c r="E122" s="272"/>
      <c r="F122" s="272"/>
      <c r="G122" s="192" t="s">
        <v>618</v>
      </c>
      <c r="H122" s="384" t="s">
        <v>36</v>
      </c>
      <c r="I122" s="158" t="s">
        <v>174</v>
      </c>
      <c r="J122" s="289"/>
      <c r="K122" s="272"/>
      <c r="L122" s="272"/>
      <c r="M122" s="382"/>
    </row>
    <row r="123" spans="1:13" s="383" customFormat="1" ht="21.75" customHeight="1">
      <c r="A123" s="294"/>
      <c r="B123" s="272"/>
      <c r="C123" s="272"/>
      <c r="D123" s="272"/>
      <c r="E123" s="272"/>
      <c r="F123" s="272"/>
      <c r="G123" s="153" t="s">
        <v>600</v>
      </c>
      <c r="H123" s="151"/>
      <c r="I123" s="158" t="s">
        <v>175</v>
      </c>
      <c r="J123" s="289"/>
      <c r="K123" s="272"/>
      <c r="L123" s="272"/>
      <c r="M123" s="382"/>
    </row>
    <row r="124" spans="1:13" s="383" customFormat="1" ht="21.75" customHeight="1">
      <c r="A124" s="294"/>
      <c r="B124" s="272"/>
      <c r="C124" s="272"/>
      <c r="D124" s="272"/>
      <c r="E124" s="272"/>
      <c r="F124" s="272"/>
      <c r="G124" s="153" t="s">
        <v>239</v>
      </c>
      <c r="H124" s="384"/>
      <c r="I124" s="158" t="s">
        <v>176</v>
      </c>
      <c r="J124" s="289"/>
      <c r="K124" s="272"/>
      <c r="L124" s="272"/>
      <c r="M124" s="382"/>
    </row>
    <row r="125" spans="1:13" s="383" customFormat="1" ht="21.75" customHeight="1">
      <c r="A125" s="296" t="s">
        <v>91</v>
      </c>
      <c r="B125" s="168"/>
      <c r="C125" s="272" t="s">
        <v>91</v>
      </c>
      <c r="D125" s="168"/>
      <c r="E125" s="272" t="s">
        <v>91</v>
      </c>
      <c r="F125" s="168"/>
      <c r="G125" s="155" t="s">
        <v>235</v>
      </c>
      <c r="H125" s="151" t="s">
        <v>203</v>
      </c>
      <c r="I125" s="158" t="s">
        <v>202</v>
      </c>
      <c r="J125" s="390"/>
      <c r="K125" s="168"/>
      <c r="L125" s="272"/>
      <c r="M125" s="382"/>
    </row>
    <row r="126" spans="1:13" s="383" customFormat="1" ht="21.75" customHeight="1">
      <c r="A126" s="362" t="s">
        <v>91</v>
      </c>
      <c r="B126" s="363"/>
      <c r="C126" s="391" t="s">
        <v>91</v>
      </c>
      <c r="D126" s="363"/>
      <c r="E126" s="363" t="s">
        <v>91</v>
      </c>
      <c r="F126" s="363"/>
      <c r="G126" s="153" t="s">
        <v>233</v>
      </c>
      <c r="H126" s="384" t="s">
        <v>187</v>
      </c>
      <c r="I126" s="152" t="s">
        <v>37</v>
      </c>
      <c r="J126" s="392"/>
      <c r="K126" s="168"/>
      <c r="L126" s="168"/>
      <c r="M126" s="382"/>
    </row>
    <row r="127" spans="1:13" s="383" customFormat="1" ht="21.75" customHeight="1">
      <c r="A127" s="294"/>
      <c r="B127" s="272"/>
      <c r="C127" s="272"/>
      <c r="D127" s="272"/>
      <c r="E127" s="272"/>
      <c r="F127" s="272"/>
      <c r="G127" s="150" t="s">
        <v>605</v>
      </c>
      <c r="H127" s="384"/>
      <c r="I127" s="149" t="s">
        <v>269</v>
      </c>
      <c r="J127" s="289"/>
      <c r="K127" s="272"/>
      <c r="L127" s="272"/>
      <c r="M127" s="382"/>
    </row>
    <row r="128" spans="1:13" s="383" customFormat="1" ht="21.75" customHeight="1">
      <c r="A128" s="393" t="s">
        <v>91</v>
      </c>
      <c r="B128" s="272"/>
      <c r="C128" s="272" t="s">
        <v>91</v>
      </c>
      <c r="D128" s="272"/>
      <c r="E128" s="389" t="s">
        <v>91</v>
      </c>
      <c r="F128" s="272"/>
      <c r="G128" s="150" t="s">
        <v>601</v>
      </c>
      <c r="H128" s="151"/>
      <c r="I128" s="149" t="s">
        <v>270</v>
      </c>
      <c r="J128" s="390"/>
      <c r="K128" s="272"/>
      <c r="L128" s="272"/>
      <c r="M128" s="382"/>
    </row>
    <row r="129" spans="1:13" s="383" customFormat="1" ht="21.75" customHeight="1">
      <c r="A129" s="394"/>
      <c r="B129" s="391"/>
      <c r="C129" s="391"/>
      <c r="D129" s="391"/>
      <c r="E129" s="391"/>
      <c r="F129" s="391"/>
      <c r="G129" s="150" t="s">
        <v>239</v>
      </c>
      <c r="H129" s="384"/>
      <c r="I129" s="149" t="s">
        <v>271</v>
      </c>
      <c r="J129" s="395"/>
      <c r="K129" s="272"/>
      <c r="L129" s="272"/>
      <c r="M129" s="382"/>
    </row>
    <row r="130" spans="1:13" s="383" customFormat="1" ht="21.75" customHeight="1">
      <c r="A130" s="294"/>
      <c r="B130" s="272"/>
      <c r="C130" s="272"/>
      <c r="D130" s="272"/>
      <c r="E130" s="263"/>
      <c r="F130" s="272"/>
      <c r="G130" s="156" t="s">
        <v>602</v>
      </c>
      <c r="H130" s="384" t="s">
        <v>38</v>
      </c>
      <c r="I130" s="158" t="s">
        <v>181</v>
      </c>
      <c r="J130" s="295"/>
      <c r="K130" s="163"/>
      <c r="L130" s="163"/>
      <c r="M130" s="382"/>
    </row>
    <row r="131" spans="1:13" s="383" customFormat="1" ht="21.75" customHeight="1">
      <c r="A131" s="296" t="s">
        <v>91</v>
      </c>
      <c r="B131" s="168"/>
      <c r="C131" s="267" t="s">
        <v>91</v>
      </c>
      <c r="D131" s="168"/>
      <c r="E131" s="168" t="s">
        <v>91</v>
      </c>
      <c r="F131" s="168"/>
      <c r="G131" s="157" t="s">
        <v>233</v>
      </c>
      <c r="H131" s="384" t="s">
        <v>188</v>
      </c>
      <c r="I131" s="158" t="s">
        <v>37</v>
      </c>
      <c r="J131" s="396"/>
      <c r="K131" s="168"/>
      <c r="L131" s="168"/>
      <c r="M131" s="382"/>
    </row>
    <row r="132" spans="1:13" s="383" customFormat="1" ht="21.75" customHeight="1">
      <c r="A132" s="294"/>
      <c r="B132" s="272"/>
      <c r="C132" s="366"/>
      <c r="D132" s="272"/>
      <c r="E132" s="272"/>
      <c r="F132" s="272"/>
      <c r="G132" s="156" t="s">
        <v>603</v>
      </c>
      <c r="H132" s="312" t="s">
        <v>189</v>
      </c>
      <c r="I132" s="156" t="s">
        <v>178</v>
      </c>
      <c r="J132" s="397"/>
      <c r="K132" s="168"/>
      <c r="L132" s="169"/>
      <c r="M132" s="382"/>
    </row>
    <row r="133" spans="1:13" s="383" customFormat="1" ht="21.75" customHeight="1">
      <c r="A133" s="315" t="s">
        <v>91</v>
      </c>
      <c r="B133" s="168"/>
      <c r="C133" s="366" t="s">
        <v>91</v>
      </c>
      <c r="D133" s="168"/>
      <c r="E133" s="168" t="s">
        <v>91</v>
      </c>
      <c r="F133" s="168"/>
      <c r="G133" s="157" t="s">
        <v>233</v>
      </c>
      <c r="H133" s="312" t="s">
        <v>190</v>
      </c>
      <c r="I133" s="156" t="s">
        <v>37</v>
      </c>
      <c r="J133" s="367"/>
      <c r="K133" s="168"/>
      <c r="L133" s="168"/>
      <c r="M133" s="382"/>
    </row>
    <row r="134" spans="1:13" s="383" customFormat="1" ht="21.75" customHeight="1">
      <c r="A134" s="296"/>
      <c r="B134" s="168"/>
      <c r="C134" s="169"/>
      <c r="D134" s="168"/>
      <c r="E134" s="168"/>
      <c r="F134" s="168"/>
      <c r="G134" s="158" t="s">
        <v>533</v>
      </c>
      <c r="H134" s="384" t="s">
        <v>139</v>
      </c>
      <c r="I134" s="167" t="s">
        <v>506</v>
      </c>
      <c r="J134" s="289"/>
      <c r="K134" s="168"/>
      <c r="L134" s="168"/>
      <c r="M134" s="382"/>
    </row>
    <row r="135" spans="1:13" s="383" customFormat="1" ht="21.75" customHeight="1">
      <c r="A135" s="315">
        <v>4844</v>
      </c>
      <c r="B135" s="168"/>
      <c r="C135" s="366">
        <v>6000</v>
      </c>
      <c r="D135" s="168"/>
      <c r="E135" s="168">
        <v>3000</v>
      </c>
      <c r="F135" s="168"/>
      <c r="G135" s="158" t="s">
        <v>223</v>
      </c>
      <c r="H135" s="384" t="s">
        <v>324</v>
      </c>
      <c r="I135" s="158" t="s">
        <v>10</v>
      </c>
      <c r="J135" s="397">
        <v>6000</v>
      </c>
      <c r="K135" s="168">
        <v>0</v>
      </c>
      <c r="L135" s="169">
        <f aca="true" t="shared" si="1" ref="L135:L140">J135</f>
        <v>6000</v>
      </c>
      <c r="M135" s="382"/>
    </row>
    <row r="136" spans="1:13" s="383" customFormat="1" ht="21.75" customHeight="1">
      <c r="A136" s="296">
        <v>0</v>
      </c>
      <c r="B136" s="168"/>
      <c r="C136" s="366">
        <v>600</v>
      </c>
      <c r="D136" s="168"/>
      <c r="E136" s="168">
        <v>0</v>
      </c>
      <c r="F136" s="168"/>
      <c r="G136" s="158" t="s">
        <v>227</v>
      </c>
      <c r="H136" s="384" t="s">
        <v>325</v>
      </c>
      <c r="I136" s="158" t="s">
        <v>16</v>
      </c>
      <c r="J136" s="397">
        <v>600</v>
      </c>
      <c r="K136" s="168">
        <v>0</v>
      </c>
      <c r="L136" s="169">
        <f t="shared" si="1"/>
        <v>600</v>
      </c>
      <c r="M136" s="382"/>
    </row>
    <row r="137" spans="1:13" s="383" customFormat="1" ht="21.75" customHeight="1">
      <c r="A137" s="296">
        <v>0</v>
      </c>
      <c r="B137" s="168"/>
      <c r="C137" s="366">
        <v>400</v>
      </c>
      <c r="D137" s="168"/>
      <c r="E137" s="168">
        <v>0</v>
      </c>
      <c r="F137" s="168"/>
      <c r="G137" s="158" t="s">
        <v>228</v>
      </c>
      <c r="H137" s="384" t="s">
        <v>326</v>
      </c>
      <c r="I137" s="158" t="s">
        <v>18</v>
      </c>
      <c r="J137" s="397">
        <v>400</v>
      </c>
      <c r="K137" s="168">
        <v>0</v>
      </c>
      <c r="L137" s="169">
        <f t="shared" si="1"/>
        <v>400</v>
      </c>
      <c r="M137" s="382"/>
    </row>
    <row r="138" spans="1:13" s="383" customFormat="1" ht="21.75" customHeight="1">
      <c r="A138" s="296">
        <v>0</v>
      </c>
      <c r="B138" s="168"/>
      <c r="C138" s="366">
        <v>1000</v>
      </c>
      <c r="D138" s="168"/>
      <c r="E138" s="168">
        <v>0</v>
      </c>
      <c r="F138" s="168"/>
      <c r="G138" s="158" t="s">
        <v>229</v>
      </c>
      <c r="H138" s="384" t="s">
        <v>327</v>
      </c>
      <c r="I138" s="158" t="s">
        <v>20</v>
      </c>
      <c r="J138" s="397">
        <v>1000</v>
      </c>
      <c r="K138" s="168">
        <v>0</v>
      </c>
      <c r="L138" s="169">
        <f t="shared" si="1"/>
        <v>1000</v>
      </c>
      <c r="M138" s="382"/>
    </row>
    <row r="139" spans="1:13" s="383" customFormat="1" ht="21.75" customHeight="1">
      <c r="A139" s="362">
        <v>354</v>
      </c>
      <c r="B139" s="363"/>
      <c r="C139" s="398">
        <v>2000</v>
      </c>
      <c r="D139" s="363"/>
      <c r="E139" s="363">
        <v>0</v>
      </c>
      <c r="F139" s="363"/>
      <c r="G139" s="158" t="s">
        <v>233</v>
      </c>
      <c r="H139" s="384" t="s">
        <v>328</v>
      </c>
      <c r="I139" s="399" t="s">
        <v>37</v>
      </c>
      <c r="J139" s="400">
        <v>2000</v>
      </c>
      <c r="K139" s="168">
        <v>0</v>
      </c>
      <c r="L139" s="169">
        <f t="shared" si="1"/>
        <v>2000</v>
      </c>
      <c r="M139" s="382"/>
    </row>
    <row r="140" spans="1:13" s="383" customFormat="1" ht="21.75" customHeight="1" thickBot="1">
      <c r="A140" s="753">
        <f>SUM(A135:A139)</f>
        <v>5198</v>
      </c>
      <c r="B140" s="491"/>
      <c r="C140" s="755">
        <f>SUM(C135:C139)</f>
        <v>10000</v>
      </c>
      <c r="D140" s="491"/>
      <c r="E140" s="491">
        <f>SUM(E135:E139)</f>
        <v>3000</v>
      </c>
      <c r="F140" s="491"/>
      <c r="G140" s="337" t="s">
        <v>604</v>
      </c>
      <c r="H140" s="178"/>
      <c r="I140" s="178" t="s">
        <v>318</v>
      </c>
      <c r="J140" s="758">
        <f>SUM(J135:J139)</f>
        <v>10000</v>
      </c>
      <c r="K140" s="168">
        <v>0</v>
      </c>
      <c r="L140" s="169">
        <f t="shared" si="1"/>
        <v>10000</v>
      </c>
      <c r="M140" s="382"/>
    </row>
    <row r="141" spans="1:13" ht="21.75" customHeight="1">
      <c r="A141" s="340" t="s">
        <v>714</v>
      </c>
      <c r="B141" s="341"/>
      <c r="C141" s="279"/>
      <c r="D141" s="279"/>
      <c r="E141" s="279"/>
      <c r="F141" s="279"/>
      <c r="G141" s="406"/>
      <c r="H141" s="407"/>
      <c r="I141" s="177"/>
      <c r="J141" s="159">
        <v>50</v>
      </c>
      <c r="K141" s="163"/>
      <c r="L141" s="408"/>
      <c r="M141" s="409"/>
    </row>
    <row r="142" spans="1:13" ht="21.75" customHeight="1" thickBot="1">
      <c r="A142" s="346" t="s">
        <v>715</v>
      </c>
      <c r="B142" s="283"/>
      <c r="C142" s="284"/>
      <c r="D142" s="284"/>
      <c r="E142" s="284"/>
      <c r="F142" s="284"/>
      <c r="G142" s="410"/>
      <c r="H142" s="411"/>
      <c r="I142" s="412"/>
      <c r="J142" s="286"/>
      <c r="K142" s="163"/>
      <c r="L142" s="163"/>
      <c r="M142" s="413"/>
    </row>
    <row r="143" spans="1:13" ht="21.75" customHeight="1">
      <c r="A143" s="288"/>
      <c r="B143" s="244"/>
      <c r="C143" s="272"/>
      <c r="D143" s="272"/>
      <c r="E143" s="272"/>
      <c r="F143" s="272"/>
      <c r="G143" s="163" t="s">
        <v>84</v>
      </c>
      <c r="H143" s="163"/>
      <c r="I143" s="806" t="s">
        <v>619</v>
      </c>
      <c r="J143" s="807"/>
      <c r="K143" s="149"/>
      <c r="L143" s="380"/>
      <c r="M143" s="414"/>
    </row>
    <row r="144" spans="1:13" s="227" customFormat="1" ht="21.75" customHeight="1">
      <c r="A144" s="415"/>
      <c r="B144" s="244"/>
      <c r="C144" s="272"/>
      <c r="D144" s="272"/>
      <c r="E144" s="272"/>
      <c r="F144" s="272"/>
      <c r="G144" s="163"/>
      <c r="H144" s="163"/>
      <c r="I144" s="804" t="s">
        <v>5</v>
      </c>
      <c r="J144" s="805"/>
      <c r="K144" s="280"/>
      <c r="L144" s="163"/>
      <c r="M144" s="414"/>
    </row>
    <row r="145" spans="1:13" s="317" customFormat="1" ht="21.75" customHeight="1">
      <c r="A145" s="789" t="s">
        <v>219</v>
      </c>
      <c r="B145" s="790"/>
      <c r="C145" s="791" t="s">
        <v>220</v>
      </c>
      <c r="D145" s="790"/>
      <c r="E145" s="791" t="s">
        <v>221</v>
      </c>
      <c r="F145" s="790"/>
      <c r="G145" s="163"/>
      <c r="H145" s="163"/>
      <c r="I145" s="163"/>
      <c r="J145" s="297" t="s">
        <v>220</v>
      </c>
      <c r="K145" s="248"/>
      <c r="L145" s="248"/>
      <c r="M145" s="416"/>
    </row>
    <row r="146" spans="1:13" s="227" customFormat="1" ht="21.75" customHeight="1">
      <c r="A146" s="789" t="s">
        <v>146</v>
      </c>
      <c r="B146" s="791"/>
      <c r="C146" s="791" t="s">
        <v>145</v>
      </c>
      <c r="D146" s="791"/>
      <c r="E146" s="791" t="s">
        <v>144</v>
      </c>
      <c r="F146" s="791"/>
      <c r="G146" s="163"/>
      <c r="H146" s="163"/>
      <c r="I146" s="798" t="s">
        <v>508</v>
      </c>
      <c r="J146" s="799"/>
      <c r="K146" s="251"/>
      <c r="L146" s="251"/>
      <c r="M146" s="417"/>
    </row>
    <row r="147" spans="1:13" s="255" customFormat="1" ht="24.75" customHeight="1">
      <c r="A147" s="785" t="s">
        <v>443</v>
      </c>
      <c r="B147" s="786"/>
      <c r="C147" s="786" t="s">
        <v>500</v>
      </c>
      <c r="D147" s="786"/>
      <c r="E147" s="786" t="s">
        <v>500</v>
      </c>
      <c r="F147" s="786"/>
      <c r="G147" s="163"/>
      <c r="H147" s="163"/>
      <c r="I147" s="163"/>
      <c r="J147" s="301" t="s">
        <v>514</v>
      </c>
      <c r="K147" s="253"/>
      <c r="L147" s="253"/>
      <c r="M147" s="302"/>
    </row>
    <row r="148" spans="1:13" ht="21.75" customHeight="1">
      <c r="A148" s="303" t="s">
        <v>521</v>
      </c>
      <c r="B148" s="151"/>
      <c r="C148" s="168" t="s">
        <v>704</v>
      </c>
      <c r="D148" s="168"/>
      <c r="E148" s="168" t="s">
        <v>704</v>
      </c>
      <c r="F148" s="168"/>
      <c r="G148" s="163"/>
      <c r="H148" s="163"/>
      <c r="I148" s="163"/>
      <c r="J148" s="430" t="s">
        <v>439</v>
      </c>
      <c r="K148" s="168"/>
      <c r="L148" s="151"/>
      <c r="M148" s="416"/>
    </row>
    <row r="149" spans="1:13" ht="21.75" customHeight="1">
      <c r="A149" s="296" t="s">
        <v>534</v>
      </c>
      <c r="B149" s="151"/>
      <c r="C149" s="168" t="s">
        <v>504</v>
      </c>
      <c r="D149" s="168"/>
      <c r="E149" s="168" t="s">
        <v>504</v>
      </c>
      <c r="F149" s="168"/>
      <c r="G149" s="163"/>
      <c r="H149" s="163"/>
      <c r="I149" s="163"/>
      <c r="J149" s="305" t="s">
        <v>459</v>
      </c>
      <c r="K149" s="307"/>
      <c r="L149" s="151"/>
      <c r="M149" s="418"/>
    </row>
    <row r="150" spans="1:12" ht="21.75" customHeight="1">
      <c r="A150" s="296"/>
      <c r="B150" s="151"/>
      <c r="C150" s="168"/>
      <c r="D150" s="168"/>
      <c r="E150" s="168"/>
      <c r="F150" s="168"/>
      <c r="G150" s="155" t="s">
        <v>532</v>
      </c>
      <c r="H150" s="151" t="s">
        <v>79</v>
      </c>
      <c r="I150" s="156" t="s">
        <v>80</v>
      </c>
      <c r="J150" s="306"/>
      <c r="K150" s="151"/>
      <c r="L150" s="151"/>
    </row>
    <row r="151" spans="1:13" s="383" customFormat="1" ht="21.75" customHeight="1">
      <c r="A151" s="294"/>
      <c r="B151" s="244"/>
      <c r="C151" s="272"/>
      <c r="D151" s="272"/>
      <c r="E151" s="272"/>
      <c r="F151" s="272"/>
      <c r="G151" s="155" t="s">
        <v>723</v>
      </c>
      <c r="H151" s="384" t="s">
        <v>186</v>
      </c>
      <c r="I151" s="156" t="s">
        <v>724</v>
      </c>
      <c r="J151" s="289"/>
      <c r="K151" s="272"/>
      <c r="L151" s="272"/>
      <c r="M151" s="382"/>
    </row>
    <row r="152" spans="1:13" s="383" customFormat="1" ht="21.75" customHeight="1">
      <c r="A152" s="294"/>
      <c r="B152" s="244"/>
      <c r="C152" s="272"/>
      <c r="D152" s="272"/>
      <c r="E152" s="272"/>
      <c r="F152" s="272"/>
      <c r="G152" s="152" t="s">
        <v>620</v>
      </c>
      <c r="H152" s="384" t="s">
        <v>163</v>
      </c>
      <c r="I152" s="156" t="s">
        <v>376</v>
      </c>
      <c r="J152" s="289"/>
      <c r="K152" s="272"/>
      <c r="L152" s="272"/>
      <c r="M152" s="382"/>
    </row>
    <row r="153" spans="1:13" s="383" customFormat="1" ht="21.75" customHeight="1">
      <c r="A153" s="294"/>
      <c r="B153" s="244"/>
      <c r="C153" s="272"/>
      <c r="D153" s="272"/>
      <c r="E153" s="272"/>
      <c r="F153" s="272"/>
      <c r="G153" s="155" t="s">
        <v>621</v>
      </c>
      <c r="H153" s="151"/>
      <c r="I153" s="156" t="s">
        <v>378</v>
      </c>
      <c r="J153" s="289"/>
      <c r="K153" s="272"/>
      <c r="L153" s="272"/>
      <c r="M153" s="382"/>
    </row>
    <row r="154" spans="1:13" s="383" customFormat="1" ht="21.75" customHeight="1">
      <c r="A154" s="294"/>
      <c r="B154" s="244"/>
      <c r="C154" s="272"/>
      <c r="D154" s="272"/>
      <c r="E154" s="272"/>
      <c r="F154" s="272"/>
      <c r="G154" s="155" t="s">
        <v>599</v>
      </c>
      <c r="H154" s="384" t="s">
        <v>164</v>
      </c>
      <c r="I154" s="156" t="s">
        <v>82</v>
      </c>
      <c r="J154" s="385"/>
      <c r="K154" s="168"/>
      <c r="L154" s="169"/>
      <c r="M154" s="382"/>
    </row>
    <row r="155" spans="1:13" s="383" customFormat="1" ht="21.75" customHeight="1">
      <c r="A155" s="315">
        <v>274</v>
      </c>
      <c r="B155" s="168"/>
      <c r="C155" s="168">
        <v>2000</v>
      </c>
      <c r="D155" s="168"/>
      <c r="E155" s="168">
        <v>100</v>
      </c>
      <c r="F155" s="168"/>
      <c r="G155" s="155" t="s">
        <v>237</v>
      </c>
      <c r="H155" s="384" t="s">
        <v>379</v>
      </c>
      <c r="I155" s="156" t="s">
        <v>35</v>
      </c>
      <c r="J155" s="367">
        <v>2000</v>
      </c>
      <c r="K155" s="168">
        <v>0</v>
      </c>
      <c r="L155" s="169">
        <f>J155</f>
        <v>2000</v>
      </c>
      <c r="M155" s="382"/>
    </row>
    <row r="156" spans="1:13" s="383" customFormat="1" ht="21.75" customHeight="1">
      <c r="A156" s="386"/>
      <c r="B156" s="272"/>
      <c r="C156" s="253"/>
      <c r="D156" s="272"/>
      <c r="E156" s="263"/>
      <c r="F156" s="272"/>
      <c r="G156" s="155" t="s">
        <v>622</v>
      </c>
      <c r="H156" s="384" t="s">
        <v>380</v>
      </c>
      <c r="I156" s="158" t="s">
        <v>173</v>
      </c>
      <c r="J156" s="301"/>
      <c r="K156" s="272"/>
      <c r="L156" s="272"/>
      <c r="M156" s="382"/>
    </row>
    <row r="157" spans="1:13" s="383" customFormat="1" ht="21.75" customHeight="1">
      <c r="A157" s="296">
        <v>376</v>
      </c>
      <c r="B157" s="168"/>
      <c r="C157" s="168">
        <v>1000</v>
      </c>
      <c r="D157" s="168"/>
      <c r="E157" s="168">
        <v>1000</v>
      </c>
      <c r="F157" s="168"/>
      <c r="G157" s="152" t="s">
        <v>623</v>
      </c>
      <c r="H157" s="384" t="s">
        <v>381</v>
      </c>
      <c r="I157" s="158" t="s">
        <v>16</v>
      </c>
      <c r="J157" s="289">
        <v>1000</v>
      </c>
      <c r="K157" s="272">
        <v>0</v>
      </c>
      <c r="L157" s="263">
        <f>J157</f>
        <v>1000</v>
      </c>
      <c r="M157" s="382"/>
    </row>
    <row r="158" spans="1:13" s="383" customFormat="1" ht="21.75" customHeight="1">
      <c r="A158" s="296">
        <v>511</v>
      </c>
      <c r="B158" s="168"/>
      <c r="C158" s="168">
        <v>800</v>
      </c>
      <c r="D158" s="168"/>
      <c r="E158" s="168">
        <v>500</v>
      </c>
      <c r="F158" s="168"/>
      <c r="G158" s="152" t="s">
        <v>228</v>
      </c>
      <c r="H158" s="384" t="s">
        <v>382</v>
      </c>
      <c r="I158" s="158" t="s">
        <v>18</v>
      </c>
      <c r="J158" s="289">
        <v>800</v>
      </c>
      <c r="K158" s="168">
        <v>0</v>
      </c>
      <c r="L158" s="169">
        <f>J158</f>
        <v>800</v>
      </c>
      <c r="M158" s="382"/>
    </row>
    <row r="159" spans="1:13" s="383" customFormat="1" ht="21.75" customHeight="1">
      <c r="A159" s="296">
        <v>0</v>
      </c>
      <c r="B159" s="168"/>
      <c r="C159" s="168">
        <v>200</v>
      </c>
      <c r="D159" s="168"/>
      <c r="E159" s="168">
        <v>200</v>
      </c>
      <c r="F159" s="168"/>
      <c r="G159" s="152" t="s">
        <v>535</v>
      </c>
      <c r="H159" s="384" t="s">
        <v>383</v>
      </c>
      <c r="I159" s="158" t="s">
        <v>37</v>
      </c>
      <c r="J159" s="289">
        <v>200</v>
      </c>
      <c r="K159" s="168">
        <v>0</v>
      </c>
      <c r="L159" s="169">
        <f>J159</f>
        <v>200</v>
      </c>
      <c r="M159" s="382"/>
    </row>
    <row r="160" spans="1:13" s="383" customFormat="1" ht="21.75" customHeight="1">
      <c r="A160" s="419">
        <f>SUM(A157:A159)</f>
        <v>887</v>
      </c>
      <c r="B160" s="355"/>
      <c r="C160" s="420">
        <f>SUM(C157:C159)</f>
        <v>2000</v>
      </c>
      <c r="D160" s="355"/>
      <c r="E160" s="420">
        <f>SUM(E157:E159)</f>
        <v>1700</v>
      </c>
      <c r="F160" s="355" t="s">
        <v>75</v>
      </c>
      <c r="G160" s="151" t="s">
        <v>624</v>
      </c>
      <c r="H160" s="384"/>
      <c r="I160" s="149" t="s">
        <v>180</v>
      </c>
      <c r="J160" s="388">
        <f>SUM(J157:J159)</f>
        <v>2000</v>
      </c>
      <c r="K160" s="168">
        <v>0</v>
      </c>
      <c r="L160" s="421">
        <v>2000</v>
      </c>
      <c r="M160" s="382"/>
    </row>
    <row r="161" spans="1:13" s="383" customFormat="1" ht="21.75" customHeight="1">
      <c r="A161" s="294"/>
      <c r="B161" s="272"/>
      <c r="C161" s="272"/>
      <c r="D161" s="272"/>
      <c r="E161" s="272"/>
      <c r="F161" s="272"/>
      <c r="G161" s="153" t="s">
        <v>625</v>
      </c>
      <c r="H161" s="384" t="s">
        <v>384</v>
      </c>
      <c r="I161" s="158" t="s">
        <v>174</v>
      </c>
      <c r="J161" s="289"/>
      <c r="K161" s="272"/>
      <c r="L161" s="272"/>
      <c r="M161" s="382"/>
    </row>
    <row r="162" spans="1:13" s="383" customFormat="1" ht="21.75" customHeight="1">
      <c r="A162" s="294"/>
      <c r="B162" s="272"/>
      <c r="C162" s="272"/>
      <c r="D162" s="272"/>
      <c r="E162" s="272"/>
      <c r="F162" s="272"/>
      <c r="G162" s="153" t="s">
        <v>238</v>
      </c>
      <c r="H162" s="151"/>
      <c r="I162" s="158" t="s">
        <v>175</v>
      </c>
      <c r="J162" s="289"/>
      <c r="K162" s="272"/>
      <c r="L162" s="272"/>
      <c r="M162" s="382"/>
    </row>
    <row r="163" spans="1:13" s="383" customFormat="1" ht="21.75" customHeight="1">
      <c r="A163" s="294"/>
      <c r="B163" s="272"/>
      <c r="C163" s="272"/>
      <c r="D163" s="272"/>
      <c r="E163" s="272"/>
      <c r="F163" s="272"/>
      <c r="G163" s="153" t="s">
        <v>239</v>
      </c>
      <c r="H163" s="384"/>
      <c r="I163" s="158" t="s">
        <v>176</v>
      </c>
      <c r="J163" s="289"/>
      <c r="K163" s="272"/>
      <c r="L163" s="272"/>
      <c r="M163" s="382"/>
    </row>
    <row r="164" spans="1:13" s="383" customFormat="1" ht="21.75" customHeight="1">
      <c r="A164" s="294"/>
      <c r="B164" s="272"/>
      <c r="C164" s="272"/>
      <c r="D164" s="272"/>
      <c r="E164" s="272"/>
      <c r="F164" s="272"/>
      <c r="G164" s="153" t="s">
        <v>711</v>
      </c>
      <c r="H164" s="151" t="s">
        <v>709</v>
      </c>
      <c r="I164" s="158" t="s">
        <v>710</v>
      </c>
      <c r="J164" s="289">
        <v>0</v>
      </c>
      <c r="K164" s="272"/>
      <c r="L164" s="272"/>
      <c r="M164" s="382"/>
    </row>
    <row r="165" spans="1:13" s="383" customFormat="1" ht="21.75" customHeight="1">
      <c r="A165" s="296">
        <v>46349</v>
      </c>
      <c r="B165" s="168"/>
      <c r="C165" s="272">
        <v>50000</v>
      </c>
      <c r="D165" s="168"/>
      <c r="E165" s="272">
        <v>50000</v>
      </c>
      <c r="F165" s="168"/>
      <c r="G165" s="155" t="s">
        <v>235</v>
      </c>
      <c r="H165" s="151" t="s">
        <v>385</v>
      </c>
      <c r="I165" s="158" t="s">
        <v>202</v>
      </c>
      <c r="J165" s="289">
        <v>50000</v>
      </c>
      <c r="K165" s="168">
        <v>0</v>
      </c>
      <c r="L165" s="263">
        <f>J165</f>
        <v>50000</v>
      </c>
      <c r="M165" s="382"/>
    </row>
    <row r="166" spans="1:13" s="383" customFormat="1" ht="21.75" customHeight="1">
      <c r="A166" s="296">
        <v>0</v>
      </c>
      <c r="B166" s="168"/>
      <c r="C166" s="272">
        <v>20000</v>
      </c>
      <c r="D166" s="168"/>
      <c r="E166" s="168">
        <v>0</v>
      </c>
      <c r="F166" s="168"/>
      <c r="G166" s="155" t="s">
        <v>240</v>
      </c>
      <c r="H166" s="151" t="s">
        <v>386</v>
      </c>
      <c r="I166" s="158" t="s">
        <v>208</v>
      </c>
      <c r="J166" s="289">
        <v>20000</v>
      </c>
      <c r="K166" s="168">
        <v>0</v>
      </c>
      <c r="L166" s="263">
        <f>J166</f>
        <v>20000</v>
      </c>
      <c r="M166" s="382"/>
    </row>
    <row r="167" spans="1:13" s="383" customFormat="1" ht="21.75" customHeight="1">
      <c r="A167" s="296"/>
      <c r="B167" s="168"/>
      <c r="C167" s="263"/>
      <c r="D167" s="168"/>
      <c r="E167" s="168"/>
      <c r="F167" s="168"/>
      <c r="G167" s="155" t="s">
        <v>626</v>
      </c>
      <c r="H167" s="151"/>
      <c r="I167" s="158" t="s">
        <v>337</v>
      </c>
      <c r="J167" s="390"/>
      <c r="K167" s="168"/>
      <c r="L167" s="263"/>
      <c r="M167" s="382"/>
    </row>
    <row r="168" spans="1:13" s="383" customFormat="1" ht="21.75" customHeight="1">
      <c r="A168" s="362">
        <v>30847</v>
      </c>
      <c r="B168" s="363"/>
      <c r="C168" s="391">
        <v>50000</v>
      </c>
      <c r="D168" s="363"/>
      <c r="E168" s="363">
        <v>30000</v>
      </c>
      <c r="F168" s="363"/>
      <c r="G168" s="153" t="s">
        <v>233</v>
      </c>
      <c r="H168" s="384" t="s">
        <v>387</v>
      </c>
      <c r="I168" s="158" t="s">
        <v>37</v>
      </c>
      <c r="J168" s="395">
        <v>40000</v>
      </c>
      <c r="K168" s="168">
        <v>0</v>
      </c>
      <c r="L168" s="169">
        <f>J168</f>
        <v>40000</v>
      </c>
      <c r="M168" s="382"/>
    </row>
    <row r="169" spans="1:13" s="383" customFormat="1" ht="21.75" customHeight="1">
      <c r="A169" s="294"/>
      <c r="B169" s="272"/>
      <c r="C169" s="272"/>
      <c r="D169" s="272"/>
      <c r="E169" s="272"/>
      <c r="F169" s="272"/>
      <c r="G169" s="150" t="s">
        <v>617</v>
      </c>
      <c r="H169" s="384"/>
      <c r="I169" s="149" t="s">
        <v>269</v>
      </c>
      <c r="J169" s="289"/>
      <c r="K169" s="272"/>
      <c r="L169" s="272"/>
      <c r="M169" s="382"/>
    </row>
    <row r="170" spans="1:13" s="383" customFormat="1" ht="21.75" customHeight="1">
      <c r="A170" s="294">
        <f>A168+A166+A165</f>
        <v>77196</v>
      </c>
      <c r="B170" s="272"/>
      <c r="C170" s="272">
        <f>C168+C166+C165</f>
        <v>120000</v>
      </c>
      <c r="D170" s="272"/>
      <c r="E170" s="272">
        <f>E168+E166+E165</f>
        <v>80000</v>
      </c>
      <c r="F170" s="272"/>
      <c r="G170" s="150" t="s">
        <v>627</v>
      </c>
      <c r="H170" s="151"/>
      <c r="I170" s="149" t="s">
        <v>270</v>
      </c>
      <c r="J170" s="289">
        <f>J165+J166+J168</f>
        <v>110000</v>
      </c>
      <c r="K170" s="272">
        <v>0</v>
      </c>
      <c r="L170" s="263">
        <f>J170</f>
        <v>110000</v>
      </c>
      <c r="M170" s="382"/>
    </row>
    <row r="171" spans="1:13" s="383" customFormat="1" ht="21.75" customHeight="1">
      <c r="A171" s="394"/>
      <c r="B171" s="391"/>
      <c r="C171" s="391"/>
      <c r="D171" s="391"/>
      <c r="E171" s="391"/>
      <c r="F171" s="391"/>
      <c r="G171" s="150" t="s">
        <v>239</v>
      </c>
      <c r="H171" s="384"/>
      <c r="I171" s="149" t="s">
        <v>271</v>
      </c>
      <c r="J171" s="395"/>
      <c r="K171" s="272"/>
      <c r="L171" s="272"/>
      <c r="M171" s="382"/>
    </row>
    <row r="172" spans="1:13" s="383" customFormat="1" ht="17.25" customHeight="1" hidden="1">
      <c r="A172" s="294"/>
      <c r="B172" s="272"/>
      <c r="C172" s="272"/>
      <c r="D172" s="272"/>
      <c r="E172" s="263"/>
      <c r="F172" s="272"/>
      <c r="G172" s="151"/>
      <c r="H172" s="384"/>
      <c r="I172" s="149"/>
      <c r="J172" s="295"/>
      <c r="K172" s="163"/>
      <c r="L172" s="163"/>
      <c r="M172" s="382"/>
    </row>
    <row r="173" spans="1:13" s="383" customFormat="1" ht="17.25" customHeight="1" hidden="1">
      <c r="A173" s="296"/>
      <c r="B173" s="168"/>
      <c r="C173" s="267"/>
      <c r="D173" s="168"/>
      <c r="E173" s="168"/>
      <c r="F173" s="168"/>
      <c r="G173" s="150"/>
      <c r="H173" s="384"/>
      <c r="I173" s="149"/>
      <c r="J173" s="396"/>
      <c r="K173" s="168"/>
      <c r="L173" s="168"/>
      <c r="M173" s="382"/>
    </row>
    <row r="174" spans="1:13" s="383" customFormat="1" ht="21.75" customHeight="1">
      <c r="A174" s="294"/>
      <c r="B174" s="272"/>
      <c r="C174" s="366"/>
      <c r="D174" s="272"/>
      <c r="E174" s="272"/>
      <c r="F174" s="272"/>
      <c r="G174" s="156" t="s">
        <v>603</v>
      </c>
      <c r="H174" s="312" t="s">
        <v>177</v>
      </c>
      <c r="I174" s="156" t="s">
        <v>178</v>
      </c>
      <c r="J174" s="397"/>
      <c r="K174" s="168"/>
      <c r="L174" s="169"/>
      <c r="M174" s="382"/>
    </row>
    <row r="175" spans="1:13" s="383" customFormat="1" ht="21.75" customHeight="1">
      <c r="A175" s="315">
        <v>20000</v>
      </c>
      <c r="B175" s="168"/>
      <c r="C175" s="366">
        <v>20000</v>
      </c>
      <c r="D175" s="168"/>
      <c r="E175" s="168">
        <v>20000</v>
      </c>
      <c r="F175" s="168"/>
      <c r="G175" s="157" t="s">
        <v>233</v>
      </c>
      <c r="H175" s="312" t="s">
        <v>388</v>
      </c>
      <c r="I175" s="156" t="s">
        <v>37</v>
      </c>
      <c r="J175" s="367">
        <v>20000</v>
      </c>
      <c r="K175" s="168">
        <v>0</v>
      </c>
      <c r="L175" s="169"/>
      <c r="M175" s="382"/>
    </row>
    <row r="176" spans="1:13" s="383" customFormat="1" ht="21.75" customHeight="1">
      <c r="A176" s="353">
        <f>A140+A155+A160+A170+A175</f>
        <v>103555</v>
      </c>
      <c r="B176" s="355"/>
      <c r="C176" s="355">
        <f>C140+C155+C160+C170+C175</f>
        <v>154000</v>
      </c>
      <c r="D176" s="355"/>
      <c r="E176" s="355">
        <f>E140+E155+E160+E170+E175</f>
        <v>104800</v>
      </c>
      <c r="F176" s="355"/>
      <c r="G176" s="151" t="s">
        <v>606</v>
      </c>
      <c r="H176" s="384"/>
      <c r="I176" s="149" t="s">
        <v>182</v>
      </c>
      <c r="J176" s="422">
        <f>J140+J155+J160+J170+J175</f>
        <v>144000</v>
      </c>
      <c r="K176" s="168">
        <v>0</v>
      </c>
      <c r="L176" s="423">
        <f>J176</f>
        <v>144000</v>
      </c>
      <c r="M176" s="382"/>
    </row>
    <row r="177" spans="1:13" s="383" customFormat="1" ht="44.25" customHeight="1">
      <c r="A177" s="315"/>
      <c r="B177" s="168"/>
      <c r="C177" s="168"/>
      <c r="D177" s="168"/>
      <c r="E177" s="168"/>
      <c r="F177" s="168"/>
      <c r="G177" s="185" t="s">
        <v>559</v>
      </c>
      <c r="H177" s="424" t="s">
        <v>444</v>
      </c>
      <c r="I177" s="425" t="s">
        <v>558</v>
      </c>
      <c r="J177" s="305"/>
      <c r="K177" s="168"/>
      <c r="L177" s="423"/>
      <c r="M177" s="382"/>
    </row>
    <row r="178" spans="1:13" s="383" customFormat="1" ht="21.75" customHeight="1">
      <c r="A178" s="315"/>
      <c r="B178" s="168"/>
      <c r="C178" s="168"/>
      <c r="D178" s="168"/>
      <c r="E178" s="168"/>
      <c r="F178" s="168"/>
      <c r="G178" s="156" t="s">
        <v>536</v>
      </c>
      <c r="H178" s="384" t="s">
        <v>32</v>
      </c>
      <c r="I178" s="158" t="s">
        <v>454</v>
      </c>
      <c r="J178" s="305"/>
      <c r="K178" s="168"/>
      <c r="L178" s="423"/>
      <c r="M178" s="382"/>
    </row>
    <row r="179" spans="1:13" s="383" customFormat="1" ht="48" customHeight="1">
      <c r="A179" s="315"/>
      <c r="B179" s="168"/>
      <c r="C179" s="168"/>
      <c r="D179" s="168"/>
      <c r="E179" s="168"/>
      <c r="F179" s="168"/>
      <c r="G179" s="708" t="s">
        <v>628</v>
      </c>
      <c r="H179" s="424" t="s">
        <v>155</v>
      </c>
      <c r="I179" s="708" t="s">
        <v>445</v>
      </c>
      <c r="J179" s="305"/>
      <c r="K179" s="168"/>
      <c r="L179" s="423"/>
      <c r="M179" s="382"/>
    </row>
    <row r="180" spans="1:13" s="383" customFormat="1" ht="21.75" customHeight="1">
      <c r="A180" s="315">
        <v>162000</v>
      </c>
      <c r="B180" s="168"/>
      <c r="C180" s="168">
        <v>415000</v>
      </c>
      <c r="D180" s="168"/>
      <c r="E180" s="168">
        <v>240700</v>
      </c>
      <c r="F180" s="168"/>
      <c r="G180" s="156" t="s">
        <v>235</v>
      </c>
      <c r="H180" s="384" t="s">
        <v>212</v>
      </c>
      <c r="I180" s="158" t="s">
        <v>446</v>
      </c>
      <c r="J180" s="305">
        <v>249000</v>
      </c>
      <c r="K180" s="168">
        <v>0</v>
      </c>
      <c r="L180" s="168">
        <v>243000</v>
      </c>
      <c r="M180" s="382"/>
    </row>
    <row r="181" spans="1:13" s="383" customFormat="1" ht="21.75" customHeight="1">
      <c r="A181" s="315"/>
      <c r="B181" s="168"/>
      <c r="C181" s="168"/>
      <c r="D181" s="168"/>
      <c r="E181" s="168"/>
      <c r="F181" s="168"/>
      <c r="G181" s="186" t="s">
        <v>565</v>
      </c>
      <c r="H181" s="384" t="s">
        <v>265</v>
      </c>
      <c r="I181" s="158" t="s">
        <v>560</v>
      </c>
      <c r="J181" s="305"/>
      <c r="K181" s="168"/>
      <c r="L181" s="423"/>
      <c r="M181" s="382"/>
    </row>
    <row r="182" spans="1:13" s="428" customFormat="1" ht="42.75" customHeight="1">
      <c r="A182" s="315"/>
      <c r="B182" s="168"/>
      <c r="C182" s="168"/>
      <c r="D182" s="168"/>
      <c r="E182" s="168"/>
      <c r="F182" s="168"/>
      <c r="G182" s="181" t="s">
        <v>628</v>
      </c>
      <c r="H182" s="426" t="s">
        <v>447</v>
      </c>
      <c r="I182" s="181" t="s">
        <v>445</v>
      </c>
      <c r="J182" s="305"/>
      <c r="K182" s="168"/>
      <c r="L182" s="421"/>
      <c r="M182" s="427"/>
    </row>
    <row r="183" spans="1:13" s="432" customFormat="1" ht="21.75" customHeight="1" thickBot="1">
      <c r="A183" s="705">
        <v>150000</v>
      </c>
      <c r="B183" s="704"/>
      <c r="C183" s="704">
        <v>250000</v>
      </c>
      <c r="D183" s="704"/>
      <c r="E183" s="704">
        <v>145000</v>
      </c>
      <c r="F183" s="704"/>
      <c r="G183" s="759" t="s">
        <v>235</v>
      </c>
      <c r="H183" s="706" t="s">
        <v>330</v>
      </c>
      <c r="I183" s="760" t="s">
        <v>446</v>
      </c>
      <c r="J183" s="707">
        <v>150000</v>
      </c>
      <c r="K183" s="429">
        <v>0</v>
      </c>
      <c r="L183" s="429">
        <v>50000</v>
      </c>
      <c r="M183" s="431"/>
    </row>
    <row r="184" spans="1:13" ht="21.75" customHeight="1">
      <c r="A184" s="761" t="s">
        <v>512</v>
      </c>
      <c r="B184" s="374"/>
      <c r="C184" s="279"/>
      <c r="D184" s="279"/>
      <c r="E184" s="279"/>
      <c r="F184" s="279"/>
      <c r="G184" s="177"/>
      <c r="H184" s="177"/>
      <c r="I184" s="814" t="s">
        <v>637</v>
      </c>
      <c r="J184" s="815"/>
      <c r="K184" s="163"/>
      <c r="L184" s="380"/>
      <c r="M184" s="345"/>
    </row>
    <row r="185" spans="1:13" ht="21.75" customHeight="1" thickBot="1">
      <c r="A185" s="346"/>
      <c r="B185" s="283"/>
      <c r="C185" s="284"/>
      <c r="D185" s="284"/>
      <c r="E185" s="284"/>
      <c r="F185" s="284"/>
      <c r="G185" s="178"/>
      <c r="H185" s="178"/>
      <c r="I185" s="816" t="s">
        <v>515</v>
      </c>
      <c r="J185" s="817"/>
      <c r="K185" s="163"/>
      <c r="L185" s="163"/>
      <c r="M185" s="339"/>
    </row>
    <row r="186" spans="1:13" ht="21.75" customHeight="1">
      <c r="A186" s="288"/>
      <c r="B186" s="244"/>
      <c r="C186" s="272"/>
      <c r="D186" s="272"/>
      <c r="E186" s="272"/>
      <c r="F186" s="272"/>
      <c r="G186" s="163" t="s">
        <v>84</v>
      </c>
      <c r="H186" s="163"/>
      <c r="I186" s="806" t="s">
        <v>629</v>
      </c>
      <c r="J186" s="807"/>
      <c r="K186" s="149"/>
      <c r="L186" s="380"/>
      <c r="M186" s="414"/>
    </row>
    <row r="187" spans="1:13" s="227" customFormat="1" ht="21.75" customHeight="1">
      <c r="A187" s="415"/>
      <c r="B187" s="244"/>
      <c r="C187" s="272"/>
      <c r="D187" s="272"/>
      <c r="E187" s="272"/>
      <c r="F187" s="272"/>
      <c r="G187" s="163"/>
      <c r="H187" s="163"/>
      <c r="I187" s="804" t="s">
        <v>5</v>
      </c>
      <c r="J187" s="805"/>
      <c r="K187" s="280"/>
      <c r="L187" s="163"/>
      <c r="M187" s="414"/>
    </row>
    <row r="188" spans="1:13" ht="21.75" customHeight="1">
      <c r="A188" s="294"/>
      <c r="B188" s="244"/>
      <c r="C188" s="272"/>
      <c r="D188" s="272"/>
      <c r="E188" s="272"/>
      <c r="F188" s="272"/>
      <c r="G188" s="163"/>
      <c r="H188" s="163"/>
      <c r="I188" s="163"/>
      <c r="J188" s="295"/>
      <c r="K188" s="163"/>
      <c r="L188" s="163"/>
      <c r="M188" s="414"/>
    </row>
    <row r="189" spans="1:13" s="317" customFormat="1" ht="21.75" customHeight="1">
      <c r="A189" s="789" t="s">
        <v>219</v>
      </c>
      <c r="B189" s="790"/>
      <c r="C189" s="791" t="s">
        <v>220</v>
      </c>
      <c r="D189" s="790"/>
      <c r="E189" s="791" t="s">
        <v>221</v>
      </c>
      <c r="F189" s="790"/>
      <c r="G189" s="163"/>
      <c r="H189" s="163"/>
      <c r="I189" s="163"/>
      <c r="J189" s="297" t="s">
        <v>220</v>
      </c>
      <c r="K189" s="248"/>
      <c r="L189" s="248"/>
      <c r="M189" s="416"/>
    </row>
    <row r="190" spans="1:13" s="227" customFormat="1" ht="21.75" customHeight="1">
      <c r="A190" s="789" t="s">
        <v>146</v>
      </c>
      <c r="B190" s="791"/>
      <c r="C190" s="791" t="s">
        <v>145</v>
      </c>
      <c r="D190" s="791"/>
      <c r="E190" s="791" t="s">
        <v>144</v>
      </c>
      <c r="F190" s="791"/>
      <c r="G190" s="163"/>
      <c r="H190" s="163"/>
      <c r="I190" s="810" t="s">
        <v>508</v>
      </c>
      <c r="J190" s="811"/>
      <c r="K190" s="300"/>
      <c r="L190" s="300"/>
      <c r="M190" s="417"/>
    </row>
    <row r="191" spans="1:13" s="255" customFormat="1" ht="21.75" customHeight="1">
      <c r="A191" s="785" t="s">
        <v>443</v>
      </c>
      <c r="B191" s="786"/>
      <c r="C191" s="786" t="s">
        <v>500</v>
      </c>
      <c r="D191" s="786"/>
      <c r="E191" s="786" t="s">
        <v>500</v>
      </c>
      <c r="F191" s="786"/>
      <c r="G191" s="163"/>
      <c r="H191" s="163"/>
      <c r="I191" s="163"/>
      <c r="J191" s="301" t="s">
        <v>514</v>
      </c>
      <c r="K191" s="253"/>
      <c r="L191" s="253"/>
      <c r="M191" s="302"/>
    </row>
    <row r="192" spans="1:13" ht="21.75" customHeight="1">
      <c r="A192" s="303" t="s">
        <v>521</v>
      </c>
      <c r="B192" s="151"/>
      <c r="C192" s="168" t="s">
        <v>704</v>
      </c>
      <c r="D192" s="168"/>
      <c r="E192" s="168" t="s">
        <v>704</v>
      </c>
      <c r="F192" s="168"/>
      <c r="G192" s="163"/>
      <c r="H192" s="163"/>
      <c r="I192" s="163"/>
      <c r="J192" s="305"/>
      <c r="K192" s="168"/>
      <c r="L192" s="168"/>
      <c r="M192" s="416"/>
    </row>
    <row r="193" spans="1:13" ht="21.75" customHeight="1">
      <c r="A193" s="296"/>
      <c r="B193" s="168"/>
      <c r="C193" s="168"/>
      <c r="D193" s="168"/>
      <c r="E193" s="168"/>
      <c r="F193" s="168"/>
      <c r="G193" s="163"/>
      <c r="H193" s="163"/>
      <c r="I193" s="163"/>
      <c r="J193" s="304" t="s">
        <v>439</v>
      </c>
      <c r="K193" s="168"/>
      <c r="L193" s="244"/>
      <c r="M193" s="418"/>
    </row>
    <row r="194" spans="1:13" ht="21.75" customHeight="1">
      <c r="A194" s="296" t="s">
        <v>538</v>
      </c>
      <c r="B194" s="151"/>
      <c r="C194" s="168" t="s">
        <v>504</v>
      </c>
      <c r="D194" s="168"/>
      <c r="E194" s="168" t="s">
        <v>504</v>
      </c>
      <c r="F194" s="168"/>
      <c r="G194" s="163"/>
      <c r="H194" s="163"/>
      <c r="I194" s="163"/>
      <c r="J194" s="305" t="s">
        <v>459</v>
      </c>
      <c r="K194" s="260"/>
      <c r="L194" s="151"/>
      <c r="M194" s="418"/>
    </row>
    <row r="195" spans="1:12" ht="21.75" customHeight="1">
      <c r="A195" s="296"/>
      <c r="B195" s="151"/>
      <c r="C195" s="168"/>
      <c r="D195" s="168"/>
      <c r="E195" s="168"/>
      <c r="F195" s="168"/>
      <c r="G195" s="156" t="s">
        <v>532</v>
      </c>
      <c r="H195" s="151" t="s">
        <v>79</v>
      </c>
      <c r="I195" s="156" t="s">
        <v>80</v>
      </c>
      <c r="J195" s="306"/>
      <c r="K195" s="151"/>
      <c r="L195" s="151"/>
    </row>
    <row r="196" spans="1:13" ht="21.75" customHeight="1">
      <c r="A196" s="294"/>
      <c r="B196" s="272"/>
      <c r="C196" s="272"/>
      <c r="D196" s="272"/>
      <c r="E196" s="272"/>
      <c r="F196" s="272"/>
      <c r="G196" s="156" t="s">
        <v>537</v>
      </c>
      <c r="H196" s="436">
        <v>0.8</v>
      </c>
      <c r="I196" s="158" t="s">
        <v>76</v>
      </c>
      <c r="J196" s="295"/>
      <c r="K196" s="163"/>
      <c r="L196" s="163"/>
      <c r="M196" s="382"/>
    </row>
    <row r="197" spans="1:13" ht="21.75" customHeight="1">
      <c r="A197" s="294"/>
      <c r="B197" s="272"/>
      <c r="C197" s="272"/>
      <c r="D197" s="272"/>
      <c r="E197" s="272"/>
      <c r="F197" s="272"/>
      <c r="G197" s="158" t="s">
        <v>597</v>
      </c>
      <c r="H197" s="384" t="s">
        <v>191</v>
      </c>
      <c r="I197" s="156" t="s">
        <v>395</v>
      </c>
      <c r="J197" s="295"/>
      <c r="K197" s="163"/>
      <c r="L197" s="163"/>
      <c r="M197" s="382"/>
    </row>
    <row r="198" spans="1:13" ht="21.75" customHeight="1">
      <c r="A198" s="294"/>
      <c r="B198" s="272"/>
      <c r="C198" s="272"/>
      <c r="D198" s="272"/>
      <c r="E198" s="272"/>
      <c r="F198" s="272"/>
      <c r="G198" s="156" t="s">
        <v>621</v>
      </c>
      <c r="H198" s="151"/>
      <c r="I198" s="156" t="s">
        <v>378</v>
      </c>
      <c r="J198" s="295"/>
      <c r="K198" s="163"/>
      <c r="L198" s="163"/>
      <c r="M198" s="382"/>
    </row>
    <row r="199" spans="1:13" ht="21.75" customHeight="1">
      <c r="A199" s="437"/>
      <c r="B199" s="766"/>
      <c r="C199" s="438"/>
      <c r="D199" s="766"/>
      <c r="E199" s="267"/>
      <c r="F199" s="766"/>
      <c r="G199" s="156" t="s">
        <v>630</v>
      </c>
      <c r="H199" s="312" t="s">
        <v>192</v>
      </c>
      <c r="I199" s="156" t="s">
        <v>161</v>
      </c>
      <c r="J199" s="397"/>
      <c r="K199" s="168"/>
      <c r="L199" s="169"/>
      <c r="M199" s="382"/>
    </row>
    <row r="200" spans="1:13" ht="21.75" customHeight="1">
      <c r="A200" s="294"/>
      <c r="B200" s="272"/>
      <c r="C200" s="438"/>
      <c r="D200" s="272"/>
      <c r="E200" s="272"/>
      <c r="F200" s="272"/>
      <c r="G200" s="156" t="s">
        <v>631</v>
      </c>
      <c r="H200" s="163"/>
      <c r="I200" s="156" t="s">
        <v>162</v>
      </c>
      <c r="J200" s="397"/>
      <c r="K200" s="168"/>
      <c r="L200" s="169"/>
      <c r="M200" s="382"/>
    </row>
    <row r="201" spans="1:13" ht="21.75" customHeight="1">
      <c r="A201" s="296">
        <v>0</v>
      </c>
      <c r="B201" s="168"/>
      <c r="C201" s="366" t="s">
        <v>91</v>
      </c>
      <c r="D201" s="168"/>
      <c r="E201" s="168"/>
      <c r="F201" s="168"/>
      <c r="G201" s="156" t="s">
        <v>235</v>
      </c>
      <c r="H201" s="312" t="s">
        <v>193</v>
      </c>
      <c r="I201" s="156" t="s">
        <v>204</v>
      </c>
      <c r="J201" s="397"/>
      <c r="K201" s="168"/>
      <c r="L201" s="169"/>
      <c r="M201" s="382"/>
    </row>
    <row r="202" spans="1:13" ht="21.75" customHeight="1">
      <c r="A202" s="294"/>
      <c r="B202" s="272"/>
      <c r="C202" s="272"/>
      <c r="D202" s="272"/>
      <c r="E202" s="272"/>
      <c r="F202" s="272"/>
      <c r="G202" s="158" t="s">
        <v>620</v>
      </c>
      <c r="H202" s="384" t="s">
        <v>389</v>
      </c>
      <c r="I202" s="156" t="s">
        <v>376</v>
      </c>
      <c r="J202" s="295"/>
      <c r="K202" s="163"/>
      <c r="L202" s="163"/>
      <c r="M202" s="382"/>
    </row>
    <row r="203" spans="1:13" ht="21.75" customHeight="1">
      <c r="A203" s="294"/>
      <c r="B203" s="272"/>
      <c r="C203" s="272"/>
      <c r="D203" s="272"/>
      <c r="E203" s="272"/>
      <c r="F203" s="272"/>
      <c r="G203" s="156" t="s">
        <v>621</v>
      </c>
      <c r="H203" s="151"/>
      <c r="I203" s="156" t="s">
        <v>378</v>
      </c>
      <c r="J203" s="295"/>
      <c r="K203" s="163"/>
      <c r="L203" s="163"/>
      <c r="M203" s="382"/>
    </row>
    <row r="204" spans="1:13" ht="46.5" customHeight="1">
      <c r="A204" s="294"/>
      <c r="B204" s="272"/>
      <c r="C204" s="272"/>
      <c r="D204" s="272"/>
      <c r="E204" s="272"/>
      <c r="F204" s="272"/>
      <c r="G204" s="160" t="s">
        <v>632</v>
      </c>
      <c r="H204" s="312" t="s">
        <v>390</v>
      </c>
      <c r="I204" s="156" t="s">
        <v>81</v>
      </c>
      <c r="J204" s="299"/>
      <c r="K204" s="168"/>
      <c r="L204" s="169"/>
      <c r="M204" s="382"/>
    </row>
    <row r="205" spans="1:13" ht="21.75" customHeight="1">
      <c r="A205" s="296">
        <v>0</v>
      </c>
      <c r="B205" s="168"/>
      <c r="C205" s="366">
        <v>15000</v>
      </c>
      <c r="D205" s="168"/>
      <c r="E205" s="168">
        <v>15000</v>
      </c>
      <c r="F205" s="168"/>
      <c r="G205" s="156" t="s">
        <v>235</v>
      </c>
      <c r="H205" s="312" t="s">
        <v>391</v>
      </c>
      <c r="I205" s="156" t="s">
        <v>204</v>
      </c>
      <c r="J205" s="397">
        <v>15000</v>
      </c>
      <c r="K205" s="168">
        <v>0</v>
      </c>
      <c r="L205" s="169">
        <f>J205</f>
        <v>15000</v>
      </c>
      <c r="M205" s="382"/>
    </row>
    <row r="206" spans="1:13" ht="21.75" customHeight="1">
      <c r="A206" s="437"/>
      <c r="B206" s="766"/>
      <c r="C206" s="438"/>
      <c r="D206" s="766"/>
      <c r="E206" s="267"/>
      <c r="F206" s="766"/>
      <c r="G206" s="156" t="s">
        <v>630</v>
      </c>
      <c r="H206" s="312" t="s">
        <v>392</v>
      </c>
      <c r="I206" s="156" t="s">
        <v>161</v>
      </c>
      <c r="J206" s="397"/>
      <c r="K206" s="168"/>
      <c r="L206" s="169"/>
      <c r="M206" s="382"/>
    </row>
    <row r="207" spans="1:13" ht="21.75" customHeight="1">
      <c r="A207" s="294"/>
      <c r="B207" s="272"/>
      <c r="C207" s="438"/>
      <c r="D207" s="272"/>
      <c r="E207" s="272"/>
      <c r="F207" s="272"/>
      <c r="G207" s="156" t="s">
        <v>631</v>
      </c>
      <c r="H207" s="163"/>
      <c r="I207" s="156" t="s">
        <v>162</v>
      </c>
      <c r="J207" s="397"/>
      <c r="K207" s="168"/>
      <c r="L207" s="169"/>
      <c r="M207" s="382"/>
    </row>
    <row r="208" spans="1:13" ht="21.75" customHeight="1">
      <c r="A208" s="296">
        <v>10000</v>
      </c>
      <c r="B208" s="168"/>
      <c r="C208" s="366">
        <v>30000</v>
      </c>
      <c r="D208" s="168"/>
      <c r="E208" s="168">
        <v>10000</v>
      </c>
      <c r="F208" s="168"/>
      <c r="G208" s="156" t="s">
        <v>235</v>
      </c>
      <c r="H208" s="312" t="s">
        <v>393</v>
      </c>
      <c r="I208" s="156" t="s">
        <v>204</v>
      </c>
      <c r="J208" s="397">
        <v>30000</v>
      </c>
      <c r="K208" s="168">
        <v>0</v>
      </c>
      <c r="L208" s="169">
        <f>J208</f>
        <v>30000</v>
      </c>
      <c r="M208" s="382"/>
    </row>
    <row r="209" spans="1:13" ht="21.75" customHeight="1">
      <c r="A209" s="296"/>
      <c r="B209" s="168"/>
      <c r="C209" s="366"/>
      <c r="D209" s="168"/>
      <c r="E209" s="168"/>
      <c r="F209" s="168"/>
      <c r="G209" s="156" t="s">
        <v>240</v>
      </c>
      <c r="H209" s="163" t="s">
        <v>394</v>
      </c>
      <c r="I209" s="156" t="s">
        <v>208</v>
      </c>
      <c r="J209" s="397" t="s">
        <v>91</v>
      </c>
      <c r="K209" s="168"/>
      <c r="L209" s="169"/>
      <c r="M209" s="382"/>
    </row>
    <row r="210" spans="1:13" ht="21.75" customHeight="1">
      <c r="A210" s="296"/>
      <c r="B210" s="168"/>
      <c r="C210" s="168"/>
      <c r="D210" s="168"/>
      <c r="E210" s="168"/>
      <c r="F210" s="168"/>
      <c r="G210" s="156" t="s">
        <v>241</v>
      </c>
      <c r="H210" s="163"/>
      <c r="I210" s="156" t="s">
        <v>207</v>
      </c>
      <c r="J210" s="397"/>
      <c r="K210" s="168"/>
      <c r="L210" s="169"/>
      <c r="M210" s="382"/>
    </row>
    <row r="211" spans="1:13" ht="44.25" customHeight="1">
      <c r="A211" s="296"/>
      <c r="B211" s="168"/>
      <c r="C211" s="168"/>
      <c r="D211" s="168"/>
      <c r="E211" s="168"/>
      <c r="F211" s="168"/>
      <c r="G211" s="160" t="s">
        <v>633</v>
      </c>
      <c r="H211" s="439" t="s">
        <v>449</v>
      </c>
      <c r="I211" s="160" t="s">
        <v>448</v>
      </c>
      <c r="J211" s="397"/>
      <c r="K211" s="168"/>
      <c r="L211" s="169"/>
      <c r="M211" s="382"/>
    </row>
    <row r="212" spans="1:13" ht="21.75" customHeight="1">
      <c r="A212" s="296">
        <v>552000</v>
      </c>
      <c r="B212" s="168"/>
      <c r="C212" s="367">
        <v>1386000</v>
      </c>
      <c r="D212" s="168"/>
      <c r="E212" s="168">
        <v>789500</v>
      </c>
      <c r="F212" s="168"/>
      <c r="G212" s="156" t="s">
        <v>235</v>
      </c>
      <c r="H212" s="163" t="s">
        <v>450</v>
      </c>
      <c r="I212" s="156" t="s">
        <v>451</v>
      </c>
      <c r="J212" s="397">
        <v>762000</v>
      </c>
      <c r="K212" s="168"/>
      <c r="L212" s="438">
        <v>828000</v>
      </c>
      <c r="M212" s="382"/>
    </row>
    <row r="213" spans="1:13" ht="21.75" customHeight="1">
      <c r="A213" s="353">
        <f>SUM(A205:A212)</f>
        <v>562000</v>
      </c>
      <c r="B213" s="355"/>
      <c r="C213" s="355">
        <f>SUM(C205:C212)</f>
        <v>1431000</v>
      </c>
      <c r="D213" s="355"/>
      <c r="E213" s="355">
        <f>E205+E208+E212</f>
        <v>814500</v>
      </c>
      <c r="F213" s="355"/>
      <c r="G213" s="151" t="s">
        <v>607</v>
      </c>
      <c r="H213" s="312"/>
      <c r="I213" s="151" t="s">
        <v>183</v>
      </c>
      <c r="J213" s="783">
        <f>J205+J208+J212</f>
        <v>807000</v>
      </c>
      <c r="K213" s="168">
        <v>0</v>
      </c>
      <c r="L213" s="169">
        <f>J213</f>
        <v>807000</v>
      </c>
      <c r="M213" s="382"/>
    </row>
    <row r="214" spans="1:13" s="383" customFormat="1" ht="21.75" customHeight="1">
      <c r="A214" s="362">
        <f>A176+A180+A183+A213</f>
        <v>977555</v>
      </c>
      <c r="B214" s="363"/>
      <c r="C214" s="363">
        <f>C176+C180+C183+C213</f>
        <v>2250000</v>
      </c>
      <c r="D214" s="363"/>
      <c r="E214" s="363">
        <f>E176+E180+E183+E213</f>
        <v>1305000</v>
      </c>
      <c r="F214" s="179"/>
      <c r="G214" s="151" t="s">
        <v>608</v>
      </c>
      <c r="H214" s="440"/>
      <c r="I214" s="151" t="s">
        <v>83</v>
      </c>
      <c r="J214" s="784">
        <f>J176+J180+J183+J213</f>
        <v>1350000</v>
      </c>
      <c r="K214" s="168">
        <v>0</v>
      </c>
      <c r="L214" s="169">
        <f>J214</f>
        <v>1350000</v>
      </c>
      <c r="M214" s="441"/>
    </row>
    <row r="215" spans="1:13" s="383" customFormat="1" ht="21.75" customHeight="1" thickBot="1">
      <c r="A215" s="434"/>
      <c r="B215" s="435"/>
      <c r="C215" s="442"/>
      <c r="D215" s="435"/>
      <c r="E215" s="435"/>
      <c r="F215" s="435"/>
      <c r="G215" s="411"/>
      <c r="H215" s="405"/>
      <c r="I215" s="411"/>
      <c r="J215" s="443"/>
      <c r="K215" s="168"/>
      <c r="L215" s="169"/>
      <c r="M215" s="444"/>
    </row>
    <row r="216" spans="1:13" ht="21.75" customHeight="1">
      <c r="A216" s="340" t="s">
        <v>714</v>
      </c>
      <c r="B216" s="341"/>
      <c r="C216" s="279"/>
      <c r="D216" s="279"/>
      <c r="E216" s="279"/>
      <c r="F216" s="279"/>
      <c r="G216" s="406"/>
      <c r="H216" s="407"/>
      <c r="I216" s="177"/>
      <c r="J216" s="159">
        <v>52</v>
      </c>
      <c r="K216" s="445"/>
      <c r="L216" s="408">
        <v>46</v>
      </c>
      <c r="M216" s="409"/>
    </row>
    <row r="217" spans="1:13" ht="21.75" customHeight="1" thickBot="1">
      <c r="A217" s="346" t="s">
        <v>715</v>
      </c>
      <c r="B217" s="283"/>
      <c r="C217" s="284"/>
      <c r="D217" s="284"/>
      <c r="E217" s="284"/>
      <c r="F217" s="284"/>
      <c r="G217" s="410"/>
      <c r="H217" s="411"/>
      <c r="I217" s="412"/>
      <c r="J217" s="286"/>
      <c r="K217" s="295"/>
      <c r="L217" s="163"/>
      <c r="M217" s="413"/>
    </row>
    <row r="218" spans="1:13" ht="21.75" customHeight="1">
      <c r="A218" s="288"/>
      <c r="B218" s="244"/>
      <c r="C218" s="272"/>
      <c r="D218" s="272"/>
      <c r="E218" s="272"/>
      <c r="F218" s="272"/>
      <c r="G218" s="163" t="s">
        <v>84</v>
      </c>
      <c r="H218" s="163"/>
      <c r="I218" s="812" t="s">
        <v>634</v>
      </c>
      <c r="J218" s="813"/>
      <c r="K218" s="446"/>
      <c r="L218" s="380"/>
      <c r="M218" s="447"/>
    </row>
    <row r="219" spans="1:13" ht="21.75" customHeight="1">
      <c r="A219" s="288"/>
      <c r="B219" s="244"/>
      <c r="C219" s="272"/>
      <c r="D219" s="272"/>
      <c r="E219" s="272"/>
      <c r="F219" s="272"/>
      <c r="G219" s="163"/>
      <c r="H219" s="163"/>
      <c r="I219" s="787" t="s">
        <v>5</v>
      </c>
      <c r="J219" s="788"/>
      <c r="K219" s="449"/>
      <c r="L219" s="163"/>
      <c r="M219" s="450"/>
    </row>
    <row r="220" spans="1:13" ht="21.75" customHeight="1">
      <c r="A220" s="294"/>
      <c r="B220" s="244"/>
      <c r="C220" s="272"/>
      <c r="D220" s="272"/>
      <c r="E220" s="272"/>
      <c r="F220" s="272"/>
      <c r="G220" s="163"/>
      <c r="H220" s="163"/>
      <c r="I220" s="163"/>
      <c r="J220" s="295"/>
      <c r="K220" s="295"/>
      <c r="L220" s="163"/>
      <c r="M220" s="450"/>
    </row>
    <row r="221" spans="1:13" ht="21.75" customHeight="1">
      <c r="A221" s="789" t="s">
        <v>219</v>
      </c>
      <c r="B221" s="790"/>
      <c r="C221" s="791" t="s">
        <v>220</v>
      </c>
      <c r="D221" s="790"/>
      <c r="E221" s="791" t="s">
        <v>221</v>
      </c>
      <c r="F221" s="790"/>
      <c r="G221" s="163"/>
      <c r="H221" s="163"/>
      <c r="I221" s="163"/>
      <c r="J221" s="297" t="s">
        <v>220</v>
      </c>
      <c r="K221" s="451"/>
      <c r="L221" s="248"/>
      <c r="M221" s="298"/>
    </row>
    <row r="222" spans="1:12" ht="21.75" customHeight="1">
      <c r="A222" s="789" t="s">
        <v>146</v>
      </c>
      <c r="B222" s="791"/>
      <c r="C222" s="791" t="s">
        <v>145</v>
      </c>
      <c r="D222" s="791"/>
      <c r="E222" s="791" t="s">
        <v>144</v>
      </c>
      <c r="F222" s="791"/>
      <c r="G222" s="163"/>
      <c r="H222" s="163"/>
      <c r="I222" s="792" t="s">
        <v>508</v>
      </c>
      <c r="J222" s="793"/>
      <c r="K222" s="297"/>
      <c r="L222" s="150"/>
    </row>
    <row r="223" spans="1:13" s="255" customFormat="1" ht="21.75" customHeight="1">
      <c r="A223" s="785" t="s">
        <v>443</v>
      </c>
      <c r="B223" s="786"/>
      <c r="C223" s="786" t="s">
        <v>500</v>
      </c>
      <c r="D223" s="786"/>
      <c r="E223" s="786" t="s">
        <v>500</v>
      </c>
      <c r="F223" s="786"/>
      <c r="G223" s="163"/>
      <c r="H223" s="163"/>
      <c r="I223" s="163"/>
      <c r="J223" s="301" t="s">
        <v>514</v>
      </c>
      <c r="K223" s="301"/>
      <c r="L223" s="253"/>
      <c r="M223" s="302"/>
    </row>
    <row r="224" spans="1:13" ht="21.75" customHeight="1">
      <c r="A224" s="303" t="s">
        <v>521</v>
      </c>
      <c r="B224" s="151"/>
      <c r="C224" s="169" t="s">
        <v>516</v>
      </c>
      <c r="D224" s="168"/>
      <c r="E224" s="169" t="s">
        <v>516</v>
      </c>
      <c r="F224" s="168"/>
      <c r="G224" s="163"/>
      <c r="H224" s="163"/>
      <c r="I224" s="163"/>
      <c r="J224" s="306"/>
      <c r="K224" s="305"/>
      <c r="L224" s="151"/>
      <c r="M224" s="298"/>
    </row>
    <row r="225" spans="1:12" ht="21.75" customHeight="1">
      <c r="A225" s="296"/>
      <c r="B225" s="168"/>
      <c r="C225" s="168"/>
      <c r="D225" s="168"/>
      <c r="E225" s="168"/>
      <c r="F225" s="168"/>
      <c r="G225" s="163"/>
      <c r="H225" s="163"/>
      <c r="I225" s="163"/>
      <c r="J225" s="304" t="s">
        <v>439</v>
      </c>
      <c r="K225" s="305"/>
      <c r="L225" s="244"/>
    </row>
    <row r="226" spans="1:12" ht="21.75" customHeight="1">
      <c r="A226" s="296" t="s">
        <v>544</v>
      </c>
      <c r="B226" s="151"/>
      <c r="C226" s="169" t="s">
        <v>504</v>
      </c>
      <c r="D226" s="168"/>
      <c r="E226" s="169" t="s">
        <v>504</v>
      </c>
      <c r="F226" s="168"/>
      <c r="G226" s="163"/>
      <c r="H226" s="163"/>
      <c r="I226" s="163"/>
      <c r="J226" s="305" t="s">
        <v>459</v>
      </c>
      <c r="K226" s="452"/>
      <c r="L226" s="151"/>
    </row>
    <row r="227" spans="1:12" ht="21.75" customHeight="1">
      <c r="A227" s="331"/>
      <c r="B227" s="332"/>
      <c r="C227" s="333"/>
      <c r="D227" s="333"/>
      <c r="E227" s="333"/>
      <c r="F227" s="333"/>
      <c r="G227" s="334"/>
      <c r="H227" s="334"/>
      <c r="I227" s="334"/>
      <c r="J227" s="335"/>
      <c r="K227" s="453"/>
      <c r="L227" s="270"/>
    </row>
    <row r="228" spans="1:13" s="383" customFormat="1" ht="21.75" customHeight="1">
      <c r="A228" s="296"/>
      <c r="B228" s="151"/>
      <c r="C228" s="168"/>
      <c r="D228" s="168"/>
      <c r="E228" s="168"/>
      <c r="F228" s="168"/>
      <c r="G228" s="156" t="s">
        <v>539</v>
      </c>
      <c r="H228" s="244">
        <v>2552</v>
      </c>
      <c r="I228" s="167" t="s">
        <v>89</v>
      </c>
      <c r="J228" s="305"/>
      <c r="K228" s="305"/>
      <c r="L228" s="168"/>
      <c r="M228" s="454"/>
    </row>
    <row r="229" spans="1:13" s="383" customFormat="1" ht="21.75" customHeight="1">
      <c r="A229" s="296"/>
      <c r="B229" s="151"/>
      <c r="C229" s="168"/>
      <c r="D229" s="168"/>
      <c r="E229" s="168"/>
      <c r="F229" s="168"/>
      <c r="G229" s="158" t="s">
        <v>242</v>
      </c>
      <c r="H229" s="384" t="s">
        <v>264</v>
      </c>
      <c r="I229" s="158" t="s">
        <v>147</v>
      </c>
      <c r="J229" s="305"/>
      <c r="K229" s="305"/>
      <c r="L229" s="168"/>
      <c r="M229" s="454"/>
    </row>
    <row r="230" spans="1:13" s="383" customFormat="1" ht="21.75" customHeight="1">
      <c r="A230" s="296"/>
      <c r="B230" s="151"/>
      <c r="C230" s="168"/>
      <c r="D230" s="168"/>
      <c r="E230" s="168"/>
      <c r="F230" s="168"/>
      <c r="G230" s="158" t="s">
        <v>243</v>
      </c>
      <c r="H230" s="280"/>
      <c r="I230" s="158" t="s">
        <v>148</v>
      </c>
      <c r="J230" s="305"/>
      <c r="K230" s="305"/>
      <c r="L230" s="168"/>
      <c r="M230" s="454"/>
    </row>
    <row r="231" spans="1:13" s="383" customFormat="1" ht="21.75" customHeight="1">
      <c r="A231" s="296"/>
      <c r="B231" s="151"/>
      <c r="C231" s="168"/>
      <c r="D231" s="168"/>
      <c r="E231" s="168"/>
      <c r="F231" s="168"/>
      <c r="G231" s="158" t="s">
        <v>526</v>
      </c>
      <c r="H231" s="151"/>
      <c r="I231" s="156" t="s">
        <v>151</v>
      </c>
      <c r="J231" s="289"/>
      <c r="K231" s="289"/>
      <c r="L231" s="272"/>
      <c r="M231" s="454"/>
    </row>
    <row r="232" spans="1:12" ht="21.75" customHeight="1">
      <c r="A232" s="296"/>
      <c r="B232" s="168"/>
      <c r="C232" s="366"/>
      <c r="D232" s="168"/>
      <c r="E232" s="168"/>
      <c r="F232" s="168"/>
      <c r="G232" s="158" t="s">
        <v>528</v>
      </c>
      <c r="H232" s="314" t="s">
        <v>163</v>
      </c>
      <c r="I232" s="158" t="s">
        <v>338</v>
      </c>
      <c r="J232" s="313"/>
      <c r="K232" s="289"/>
      <c r="L232" s="268"/>
    </row>
    <row r="233" spans="1:12" ht="21.75" customHeight="1">
      <c r="A233" s="296"/>
      <c r="B233" s="168"/>
      <c r="C233" s="366"/>
      <c r="D233" s="168"/>
      <c r="E233" s="168"/>
      <c r="F233" s="168"/>
      <c r="G233" s="158" t="s">
        <v>527</v>
      </c>
      <c r="H233" s="149"/>
      <c r="I233" s="158" t="s">
        <v>373</v>
      </c>
      <c r="J233" s="313"/>
      <c r="K233" s="289"/>
      <c r="L233" s="268"/>
    </row>
    <row r="234" spans="1:12" ht="21.75" customHeight="1">
      <c r="A234" s="296"/>
      <c r="B234" s="168"/>
      <c r="C234" s="366"/>
      <c r="D234" s="168"/>
      <c r="E234" s="168"/>
      <c r="F234" s="168"/>
      <c r="G234" s="158" t="s">
        <v>372</v>
      </c>
      <c r="H234" s="357" t="s">
        <v>164</v>
      </c>
      <c r="I234" s="158" t="s">
        <v>364</v>
      </c>
      <c r="J234" s="313"/>
      <c r="K234" s="289"/>
      <c r="L234" s="268"/>
    </row>
    <row r="235" spans="1:12" ht="21.75" customHeight="1">
      <c r="A235" s="296">
        <v>0</v>
      </c>
      <c r="B235" s="311"/>
      <c r="C235" s="168">
        <v>849900</v>
      </c>
      <c r="D235" s="168"/>
      <c r="E235" s="168">
        <v>849900</v>
      </c>
      <c r="F235" s="168"/>
      <c r="G235" s="166" t="s">
        <v>235</v>
      </c>
      <c r="H235" s="312" t="s">
        <v>165</v>
      </c>
      <c r="I235" s="158" t="s">
        <v>205</v>
      </c>
      <c r="J235" s="455">
        <v>779900</v>
      </c>
      <c r="K235" s="456">
        <v>0</v>
      </c>
      <c r="L235" s="193">
        <f>J235</f>
        <v>779900</v>
      </c>
    </row>
    <row r="236" spans="1:13" s="383" customFormat="1" ht="21.75" customHeight="1">
      <c r="A236" s="296"/>
      <c r="B236" s="151"/>
      <c r="C236" s="168"/>
      <c r="D236" s="168"/>
      <c r="E236" s="168"/>
      <c r="F236" s="168"/>
      <c r="G236" s="166" t="s">
        <v>240</v>
      </c>
      <c r="H236" s="312" t="s">
        <v>347</v>
      </c>
      <c r="I236" s="158" t="s">
        <v>208</v>
      </c>
      <c r="J236" s="457"/>
      <c r="K236" s="456"/>
      <c r="L236" s="458"/>
      <c r="M236" s="454"/>
    </row>
    <row r="237" spans="1:13" s="383" customFormat="1" ht="21.75" customHeight="1">
      <c r="A237" s="296">
        <v>0</v>
      </c>
      <c r="B237" s="311"/>
      <c r="C237" s="168">
        <v>100</v>
      </c>
      <c r="D237" s="168"/>
      <c r="E237" s="168">
        <v>100</v>
      </c>
      <c r="F237" s="168"/>
      <c r="G237" s="166" t="s">
        <v>241</v>
      </c>
      <c r="H237" s="163"/>
      <c r="I237" s="158" t="s">
        <v>365</v>
      </c>
      <c r="J237" s="390">
        <v>100</v>
      </c>
      <c r="K237" s="456">
        <v>0</v>
      </c>
      <c r="L237" s="267">
        <v>100</v>
      </c>
      <c r="M237" s="454"/>
    </row>
    <row r="238" spans="1:13" s="383" customFormat="1" ht="21.75" customHeight="1">
      <c r="A238" s="296"/>
      <c r="B238" s="151"/>
      <c r="C238" s="168"/>
      <c r="D238" s="168"/>
      <c r="E238" s="168"/>
      <c r="F238" s="168"/>
      <c r="G238" s="186" t="s">
        <v>561</v>
      </c>
      <c r="H238" s="314" t="s">
        <v>265</v>
      </c>
      <c r="I238" s="158" t="s">
        <v>560</v>
      </c>
      <c r="J238" s="305"/>
      <c r="K238" s="305"/>
      <c r="L238" s="168"/>
      <c r="M238" s="454"/>
    </row>
    <row r="239" spans="1:13" s="383" customFormat="1" ht="41.25" customHeight="1" hidden="1">
      <c r="A239" s="296"/>
      <c r="B239" s="151"/>
      <c r="C239" s="168"/>
      <c r="D239" s="168"/>
      <c r="E239" s="168"/>
      <c r="F239" s="168"/>
      <c r="G239" s="158"/>
      <c r="H239" s="149"/>
      <c r="I239" s="158"/>
      <c r="J239" s="305"/>
      <c r="K239" s="305"/>
      <c r="L239" s="168"/>
      <c r="M239" s="454"/>
    </row>
    <row r="240" spans="1:12" ht="21.75" customHeight="1">
      <c r="A240" s="296"/>
      <c r="B240" s="168"/>
      <c r="C240" s="366"/>
      <c r="D240" s="168"/>
      <c r="E240" s="168"/>
      <c r="F240" s="168"/>
      <c r="G240" s="158" t="s">
        <v>528</v>
      </c>
      <c r="H240" s="149">
        <v>76</v>
      </c>
      <c r="I240" s="158" t="s">
        <v>338</v>
      </c>
      <c r="J240" s="313"/>
      <c r="K240" s="289"/>
      <c r="L240" s="268"/>
    </row>
    <row r="241" spans="1:12" ht="21.75" customHeight="1">
      <c r="A241" s="296"/>
      <c r="B241" s="168"/>
      <c r="C241" s="366"/>
      <c r="D241" s="168"/>
      <c r="E241" s="168"/>
      <c r="F241" s="168"/>
      <c r="G241" s="158" t="s">
        <v>527</v>
      </c>
      <c r="H241" s="149"/>
      <c r="I241" s="158" t="s">
        <v>375</v>
      </c>
      <c r="J241" s="313"/>
      <c r="K241" s="289"/>
      <c r="L241" s="268"/>
    </row>
    <row r="242" spans="1:12" ht="21.75" customHeight="1">
      <c r="A242" s="296"/>
      <c r="B242" s="168"/>
      <c r="C242" s="366"/>
      <c r="D242" s="168"/>
      <c r="E242" s="168"/>
      <c r="F242" s="168"/>
      <c r="G242" s="158" t="s">
        <v>372</v>
      </c>
      <c r="H242" s="244">
        <v>76.01</v>
      </c>
      <c r="I242" s="158" t="s">
        <v>643</v>
      </c>
      <c r="J242" s="313"/>
      <c r="K242" s="289"/>
      <c r="L242" s="268"/>
    </row>
    <row r="243" spans="1:12" ht="21.75" customHeight="1">
      <c r="A243" s="362">
        <v>0</v>
      </c>
      <c r="B243" s="363"/>
      <c r="C243" s="311">
        <v>1401000</v>
      </c>
      <c r="D243" s="363"/>
      <c r="E243" s="363">
        <v>991000</v>
      </c>
      <c r="F243" s="363"/>
      <c r="G243" s="166" t="s">
        <v>235</v>
      </c>
      <c r="H243" s="163" t="s">
        <v>348</v>
      </c>
      <c r="I243" s="158" t="s">
        <v>205</v>
      </c>
      <c r="J243" s="459">
        <v>1286000</v>
      </c>
      <c r="K243" s="395">
        <v>0</v>
      </c>
      <c r="L243" s="460">
        <f>+J243</f>
        <v>1286000</v>
      </c>
    </row>
    <row r="244" spans="1:13" s="383" customFormat="1" ht="41.25" customHeight="1" hidden="1">
      <c r="A244" s="296"/>
      <c r="B244" s="151"/>
      <c r="C244" s="168"/>
      <c r="D244" s="168"/>
      <c r="E244" s="280"/>
      <c r="F244" s="168"/>
      <c r="G244" s="149"/>
      <c r="H244" s="384"/>
      <c r="I244" s="149"/>
      <c r="J244" s="305"/>
      <c r="K244" s="305"/>
      <c r="L244" s="168"/>
      <c r="M244" s="454"/>
    </row>
    <row r="245" spans="1:13" s="383" customFormat="1" ht="41.25" customHeight="1" hidden="1">
      <c r="A245" s="461"/>
      <c r="B245" s="462"/>
      <c r="C245" s="462"/>
      <c r="D245" s="462"/>
      <c r="E245" s="462"/>
      <c r="F245" s="462"/>
      <c r="G245" s="149"/>
      <c r="H245" s="463"/>
      <c r="I245" s="149"/>
      <c r="J245" s="305"/>
      <c r="K245" s="305"/>
      <c r="L245" s="168"/>
      <c r="M245" s="454"/>
    </row>
    <row r="246" spans="1:13" s="383" customFormat="1" ht="21.75" customHeight="1">
      <c r="A246" s="296">
        <f>A235+A237+A243</f>
        <v>0</v>
      </c>
      <c r="B246" s="311"/>
      <c r="C246" s="355">
        <f>C235+C237+C243</f>
        <v>2251000</v>
      </c>
      <c r="D246" s="168"/>
      <c r="E246" s="464">
        <f>E235+E237+E243</f>
        <v>1841000</v>
      </c>
      <c r="F246" s="168"/>
      <c r="G246" s="161" t="s">
        <v>609</v>
      </c>
      <c r="H246" s="384"/>
      <c r="I246" s="161" t="s">
        <v>340</v>
      </c>
      <c r="J246" s="465">
        <f>J235+J237+J243</f>
        <v>2066000</v>
      </c>
      <c r="K246" s="456">
        <v>0</v>
      </c>
      <c r="L246" s="389">
        <f>J246</f>
        <v>2066000</v>
      </c>
      <c r="M246" s="454"/>
    </row>
    <row r="247" spans="1:13" s="432" customFormat="1" ht="27.75" customHeight="1">
      <c r="A247" s="466"/>
      <c r="B247" s="467"/>
      <c r="C247" s="468"/>
      <c r="D247" s="468"/>
      <c r="E247" s="468"/>
      <c r="F247" s="468"/>
      <c r="G247" s="162" t="s">
        <v>540</v>
      </c>
      <c r="H247" s="426"/>
      <c r="I247" s="162" t="s">
        <v>541</v>
      </c>
      <c r="J247" s="469"/>
      <c r="K247" s="304"/>
      <c r="L247" s="470"/>
      <c r="M247" s="471"/>
    </row>
    <row r="248" spans="1:13" s="383" customFormat="1" ht="21.75" customHeight="1">
      <c r="A248" s="296"/>
      <c r="B248" s="151"/>
      <c r="C248" s="168"/>
      <c r="D248" s="168"/>
      <c r="E248" s="168"/>
      <c r="F248" s="168"/>
      <c r="G248" s="156" t="s">
        <v>542</v>
      </c>
      <c r="H248" s="357" t="s">
        <v>266</v>
      </c>
      <c r="I248" s="167" t="s">
        <v>149</v>
      </c>
      <c r="J248" s="305"/>
      <c r="K248" s="305"/>
      <c r="L248" s="168"/>
      <c r="M248" s="454"/>
    </row>
    <row r="249" spans="1:13" s="383" customFormat="1" ht="21.75" customHeight="1">
      <c r="A249" s="296"/>
      <c r="B249" s="151"/>
      <c r="C249" s="168"/>
      <c r="D249" s="168"/>
      <c r="E249" s="168"/>
      <c r="F249" s="168"/>
      <c r="G249" s="167" t="s">
        <v>543</v>
      </c>
      <c r="H249" s="163"/>
      <c r="I249" s="167" t="s">
        <v>150</v>
      </c>
      <c r="J249" s="305"/>
      <c r="K249" s="305"/>
      <c r="L249" s="168"/>
      <c r="M249" s="454"/>
    </row>
    <row r="250" spans="1:13" s="383" customFormat="1" ht="41.25" customHeight="1" hidden="1">
      <c r="A250" s="296"/>
      <c r="B250" s="151"/>
      <c r="C250" s="169"/>
      <c r="D250" s="168"/>
      <c r="E250" s="169"/>
      <c r="F250" s="168"/>
      <c r="G250" s="158"/>
      <c r="H250" s="384"/>
      <c r="I250" s="156"/>
      <c r="J250" s="299"/>
      <c r="K250" s="305"/>
      <c r="L250" s="169"/>
      <c r="M250" s="454"/>
    </row>
    <row r="251" spans="1:13" s="383" customFormat="1" ht="41.25" customHeight="1" hidden="1">
      <c r="A251" s="296"/>
      <c r="B251" s="151"/>
      <c r="C251" s="169"/>
      <c r="D251" s="168"/>
      <c r="E251" s="169"/>
      <c r="F251" s="168"/>
      <c r="G251" s="156"/>
      <c r="H251" s="151"/>
      <c r="I251" s="156"/>
      <c r="J251" s="299"/>
      <c r="K251" s="305"/>
      <c r="L251" s="169"/>
      <c r="M251" s="454"/>
    </row>
    <row r="252" spans="1:13" s="383" customFormat="1" ht="41.25" customHeight="1" hidden="1">
      <c r="A252" s="296"/>
      <c r="B252" s="168"/>
      <c r="C252" s="168"/>
      <c r="D252" s="168"/>
      <c r="E252" s="168"/>
      <c r="F252" s="168"/>
      <c r="G252" s="166"/>
      <c r="H252" s="312"/>
      <c r="I252" s="167"/>
      <c r="J252" s="305"/>
      <c r="K252" s="456"/>
      <c r="L252" s="168"/>
      <c r="M252" s="454"/>
    </row>
    <row r="253" spans="1:13" s="383" customFormat="1" ht="41.25" customHeight="1" hidden="1">
      <c r="A253" s="296"/>
      <c r="B253" s="168"/>
      <c r="C253" s="168"/>
      <c r="D253" s="168"/>
      <c r="E253" s="168"/>
      <c r="F253" s="168"/>
      <c r="G253" s="166"/>
      <c r="H253" s="163"/>
      <c r="I253" s="158"/>
      <c r="J253" s="456"/>
      <c r="K253" s="456"/>
      <c r="L253" s="193"/>
      <c r="M253" s="454"/>
    </row>
    <row r="254" spans="1:13" s="383" customFormat="1" ht="41.25" customHeight="1" hidden="1">
      <c r="A254" s="472"/>
      <c r="B254" s="193"/>
      <c r="C254" s="193"/>
      <c r="D254" s="193"/>
      <c r="E254" s="193"/>
      <c r="F254" s="193"/>
      <c r="G254" s="166"/>
      <c r="H254" s="280"/>
      <c r="I254" s="167"/>
      <c r="J254" s="473"/>
      <c r="K254" s="474"/>
      <c r="L254" s="475"/>
      <c r="M254" s="454"/>
    </row>
    <row r="255" spans="1:13" s="481" customFormat="1" ht="41.25" customHeight="1" hidden="1">
      <c r="A255" s="476"/>
      <c r="B255" s="477"/>
      <c r="C255" s="477"/>
      <c r="D255" s="477"/>
      <c r="E255" s="355"/>
      <c r="F255" s="477"/>
      <c r="G255" s="158"/>
      <c r="H255" s="384"/>
      <c r="I255" s="156"/>
      <c r="J255" s="478"/>
      <c r="K255" s="479"/>
      <c r="L255" s="480"/>
      <c r="M255" s="454"/>
    </row>
    <row r="256" spans="1:13" s="383" customFormat="1" ht="41.25" customHeight="1" hidden="1">
      <c r="A256" s="296"/>
      <c r="B256" s="168"/>
      <c r="C256" s="168"/>
      <c r="D256" s="168"/>
      <c r="E256" s="168"/>
      <c r="F256" s="168"/>
      <c r="G256" s="156"/>
      <c r="H256" s="151"/>
      <c r="I256" s="156"/>
      <c r="J256" s="456"/>
      <c r="K256" s="456"/>
      <c r="L256" s="193"/>
      <c r="M256" s="454"/>
    </row>
    <row r="257" spans="1:13" s="383" customFormat="1" ht="21.75" customHeight="1">
      <c r="A257" s="296"/>
      <c r="B257" s="151"/>
      <c r="C257" s="169"/>
      <c r="D257" s="168"/>
      <c r="E257" s="169"/>
      <c r="F257" s="168"/>
      <c r="G257" s="158" t="s">
        <v>620</v>
      </c>
      <c r="H257" s="384" t="s">
        <v>396</v>
      </c>
      <c r="I257" s="156" t="s">
        <v>397</v>
      </c>
      <c r="J257" s="299"/>
      <c r="K257" s="305"/>
      <c r="L257" s="169"/>
      <c r="M257" s="454"/>
    </row>
    <row r="258" spans="1:13" s="383" customFormat="1" ht="21.75" customHeight="1">
      <c r="A258" s="296"/>
      <c r="B258" s="151"/>
      <c r="C258" s="169"/>
      <c r="D258" s="168"/>
      <c r="E258" s="169"/>
      <c r="F258" s="168"/>
      <c r="G258" s="156" t="s">
        <v>621</v>
      </c>
      <c r="H258" s="151"/>
      <c r="I258" s="156" t="s">
        <v>378</v>
      </c>
      <c r="J258" s="299"/>
      <c r="K258" s="305"/>
      <c r="L258" s="169"/>
      <c r="M258" s="454"/>
    </row>
    <row r="259" spans="1:13" s="383" customFormat="1" ht="21.75" customHeight="1">
      <c r="A259" s="296">
        <v>0</v>
      </c>
      <c r="B259" s="168"/>
      <c r="C259" s="168">
        <v>250000</v>
      </c>
      <c r="D259" s="168"/>
      <c r="E259" s="168">
        <v>145000</v>
      </c>
      <c r="F259" s="168"/>
      <c r="G259" s="166" t="s">
        <v>235</v>
      </c>
      <c r="H259" s="312" t="s">
        <v>398</v>
      </c>
      <c r="I259" s="167" t="s">
        <v>202</v>
      </c>
      <c r="J259" s="305">
        <v>150000</v>
      </c>
      <c r="K259" s="456">
        <v>0</v>
      </c>
      <c r="L259" s="168">
        <f>J259</f>
        <v>150000</v>
      </c>
      <c r="M259" s="454"/>
    </row>
    <row r="260" spans="1:13" s="383" customFormat="1" ht="21.75" customHeight="1">
      <c r="A260" s="296" t="s">
        <v>33</v>
      </c>
      <c r="B260" s="168"/>
      <c r="C260" s="168" t="s">
        <v>91</v>
      </c>
      <c r="D260" s="168"/>
      <c r="E260" s="168" t="s">
        <v>91</v>
      </c>
      <c r="F260" s="168"/>
      <c r="G260" s="166" t="s">
        <v>240</v>
      </c>
      <c r="H260" s="163" t="s">
        <v>399</v>
      </c>
      <c r="I260" s="158" t="s">
        <v>208</v>
      </c>
      <c r="J260" s="456" t="s">
        <v>33</v>
      </c>
      <c r="K260" s="456">
        <v>0</v>
      </c>
      <c r="L260" s="193"/>
      <c r="M260" s="454"/>
    </row>
    <row r="261" spans="1:13" s="383" customFormat="1" ht="21.75" customHeight="1">
      <c r="A261" s="472"/>
      <c r="B261" s="193"/>
      <c r="C261" s="193"/>
      <c r="D261" s="193"/>
      <c r="E261" s="193"/>
      <c r="F261" s="193"/>
      <c r="G261" s="166" t="s">
        <v>241</v>
      </c>
      <c r="H261" s="280"/>
      <c r="I261" s="167" t="s">
        <v>207</v>
      </c>
      <c r="J261" s="473"/>
      <c r="K261" s="482"/>
      <c r="L261" s="483"/>
      <c r="M261" s="454"/>
    </row>
    <row r="262" spans="1:13" s="383" customFormat="1" ht="21.75" customHeight="1">
      <c r="A262" s="484"/>
      <c r="B262" s="485"/>
      <c r="C262" s="485"/>
      <c r="D262" s="485"/>
      <c r="E262" s="486"/>
      <c r="F262" s="485"/>
      <c r="G262" s="161" t="s">
        <v>635</v>
      </c>
      <c r="H262" s="384"/>
      <c r="I262" s="487" t="s">
        <v>377</v>
      </c>
      <c r="J262" s="488"/>
      <c r="K262" s="489"/>
      <c r="L262" s="490"/>
      <c r="M262" s="454"/>
    </row>
    <row r="263" spans="1:13" s="383" customFormat="1" ht="21.75" customHeight="1">
      <c r="A263" s="362">
        <f>A259</f>
        <v>0</v>
      </c>
      <c r="B263" s="168"/>
      <c r="C263" s="363">
        <f>C259</f>
        <v>250000</v>
      </c>
      <c r="D263" s="168"/>
      <c r="E263" s="363">
        <f>E259</f>
        <v>145000</v>
      </c>
      <c r="F263" s="168"/>
      <c r="G263" s="151" t="s">
        <v>636</v>
      </c>
      <c r="H263" s="151"/>
      <c r="I263" s="179" t="s">
        <v>275</v>
      </c>
      <c r="J263" s="456">
        <f>J259</f>
        <v>150000</v>
      </c>
      <c r="K263" s="456">
        <v>0</v>
      </c>
      <c r="L263" s="193">
        <f>J263</f>
        <v>150000</v>
      </c>
      <c r="M263" s="454"/>
    </row>
    <row r="264" spans="1:15" s="383" customFormat="1" ht="21.75" customHeight="1" thickBot="1">
      <c r="A264" s="434">
        <f>A246+A259</f>
        <v>0</v>
      </c>
      <c r="B264" s="164"/>
      <c r="C264" s="435">
        <f>C246+C259</f>
        <v>2501000</v>
      </c>
      <c r="D264" s="491"/>
      <c r="E264" s="491">
        <f>E246+E259</f>
        <v>1986000</v>
      </c>
      <c r="F264" s="491"/>
      <c r="G264" s="164" t="s">
        <v>610</v>
      </c>
      <c r="H264" s="411"/>
      <c r="I264" s="178" t="s">
        <v>87</v>
      </c>
      <c r="J264" s="492">
        <f>J246+J259</f>
        <v>2216000</v>
      </c>
      <c r="K264" s="305">
        <v>0</v>
      </c>
      <c r="L264" s="168">
        <f>J264</f>
        <v>2216000</v>
      </c>
      <c r="M264" s="493"/>
      <c r="O264" s="494"/>
    </row>
    <row r="265" spans="1:13" ht="18.75" customHeight="1">
      <c r="A265" s="715" t="s">
        <v>479</v>
      </c>
      <c r="B265" s="278"/>
      <c r="C265" s="279"/>
      <c r="D265" s="279"/>
      <c r="E265" s="279"/>
      <c r="F265" s="279"/>
      <c r="G265" s="177"/>
      <c r="H265" s="177"/>
      <c r="I265" s="794" t="s">
        <v>637</v>
      </c>
      <c r="J265" s="795"/>
      <c r="K265" s="445"/>
      <c r="L265" s="280"/>
      <c r="M265" s="281"/>
    </row>
    <row r="266" spans="1:13" ht="18.75" customHeight="1" thickBot="1">
      <c r="A266" s="282"/>
      <c r="B266" s="283"/>
      <c r="C266" s="284"/>
      <c r="D266" s="284"/>
      <c r="E266" s="284"/>
      <c r="F266" s="284"/>
      <c r="G266" s="178"/>
      <c r="H266" s="178"/>
      <c r="I266" s="800" t="s">
        <v>515</v>
      </c>
      <c r="J266" s="801"/>
      <c r="K266" s="295"/>
      <c r="L266" s="163"/>
      <c r="M266" s="339"/>
    </row>
    <row r="267" spans="1:13" ht="18.75" customHeight="1">
      <c r="A267" s="288"/>
      <c r="B267" s="244"/>
      <c r="C267" s="272"/>
      <c r="D267" s="272"/>
      <c r="E267" s="272"/>
      <c r="F267" s="272"/>
      <c r="G267" s="163" t="s">
        <v>84</v>
      </c>
      <c r="H267" s="163"/>
      <c r="I267" s="163"/>
      <c r="J267" s="710" t="s">
        <v>634</v>
      </c>
      <c r="K267" s="446"/>
      <c r="L267" s="380"/>
      <c r="M267" s="447"/>
    </row>
    <row r="268" spans="1:13" ht="18.75" customHeight="1">
      <c r="A268" s="288"/>
      <c r="B268" s="244"/>
      <c r="C268" s="272"/>
      <c r="D268" s="272"/>
      <c r="E268" s="272"/>
      <c r="F268" s="272"/>
      <c r="G268" s="163"/>
      <c r="H268" s="163"/>
      <c r="I268" s="787" t="s">
        <v>5</v>
      </c>
      <c r="J268" s="788"/>
      <c r="K268" s="449"/>
      <c r="L268" s="163"/>
      <c r="M268" s="450"/>
    </row>
    <row r="269" spans="1:13" ht="18.75" customHeight="1">
      <c r="A269" s="825" t="s">
        <v>219</v>
      </c>
      <c r="B269" s="826"/>
      <c r="C269" s="824" t="s">
        <v>220</v>
      </c>
      <c r="D269" s="826"/>
      <c r="E269" s="824" t="s">
        <v>221</v>
      </c>
      <c r="F269" s="826"/>
      <c r="G269" s="163"/>
      <c r="H269" s="163"/>
      <c r="I269" s="163"/>
      <c r="J269" s="716" t="s">
        <v>220</v>
      </c>
      <c r="K269" s="451"/>
      <c r="L269" s="248"/>
      <c r="M269" s="298"/>
    </row>
    <row r="270" spans="1:12" ht="18.75" customHeight="1">
      <c r="A270" s="825" t="s">
        <v>146</v>
      </c>
      <c r="B270" s="824"/>
      <c r="C270" s="824" t="s">
        <v>145</v>
      </c>
      <c r="D270" s="824"/>
      <c r="E270" s="824" t="s">
        <v>144</v>
      </c>
      <c r="F270" s="824"/>
      <c r="G270" s="163"/>
      <c r="H270" s="163"/>
      <c r="I270" s="802" t="s">
        <v>508</v>
      </c>
      <c r="J270" s="803"/>
      <c r="K270" s="305"/>
      <c r="L270" s="168"/>
    </row>
    <row r="271" spans="1:13" s="255" customFormat="1" ht="18.75" customHeight="1">
      <c r="A271" s="841" t="s">
        <v>443</v>
      </c>
      <c r="B271" s="842"/>
      <c r="C271" s="842" t="s">
        <v>500</v>
      </c>
      <c r="D271" s="842"/>
      <c r="E271" s="842" t="s">
        <v>500</v>
      </c>
      <c r="F271" s="842"/>
      <c r="G271" s="163"/>
      <c r="H271" s="163"/>
      <c r="I271" s="624"/>
      <c r="J271" s="718" t="s">
        <v>514</v>
      </c>
      <c r="K271" s="301"/>
      <c r="L271" s="253"/>
      <c r="M271" s="302"/>
    </row>
    <row r="272" spans="1:13" ht="18.75" customHeight="1">
      <c r="A272" s="303" t="s">
        <v>521</v>
      </c>
      <c r="B272" s="151"/>
      <c r="C272" s="429" t="s">
        <v>521</v>
      </c>
      <c r="D272" s="168"/>
      <c r="E272" s="429" t="s">
        <v>521</v>
      </c>
      <c r="F272" s="168"/>
      <c r="G272" s="163"/>
      <c r="H272" s="163"/>
      <c r="I272" s="163"/>
      <c r="J272" s="306"/>
      <c r="K272" s="305"/>
      <c r="L272" s="151"/>
      <c r="M272" s="298"/>
    </row>
    <row r="273" spans="1:12" ht="18.75" customHeight="1">
      <c r="A273" s="296"/>
      <c r="B273" s="168"/>
      <c r="C273" s="168"/>
      <c r="D273" s="168"/>
      <c r="E273" s="168"/>
      <c r="F273" s="168"/>
      <c r="G273" s="163"/>
      <c r="H273" s="163"/>
      <c r="I273" s="163"/>
      <c r="J273" s="304" t="s">
        <v>439</v>
      </c>
      <c r="K273" s="305"/>
      <c r="L273" s="244"/>
    </row>
    <row r="274" spans="1:12" ht="18.75" customHeight="1">
      <c r="A274" s="296" t="s">
        <v>545</v>
      </c>
      <c r="B274" s="151"/>
      <c r="C274" s="169" t="s">
        <v>504</v>
      </c>
      <c r="D274" s="168"/>
      <c r="E274" s="169" t="s">
        <v>504</v>
      </c>
      <c r="F274" s="168"/>
      <c r="G274" s="163"/>
      <c r="H274" s="163"/>
      <c r="I274" s="163"/>
      <c r="J274" s="305" t="s">
        <v>459</v>
      </c>
      <c r="K274" s="452"/>
      <c r="L274" s="151"/>
    </row>
    <row r="275" spans="1:13" s="235" customFormat="1" ht="18.75" customHeight="1">
      <c r="A275" s="296"/>
      <c r="B275" s="151"/>
      <c r="C275" s="168"/>
      <c r="D275" s="168"/>
      <c r="E275" s="168"/>
      <c r="F275" s="168"/>
      <c r="G275" s="156" t="s">
        <v>276</v>
      </c>
      <c r="H275" s="433">
        <v>3601</v>
      </c>
      <c r="I275" s="167" t="s">
        <v>77</v>
      </c>
      <c r="J275" s="305"/>
      <c r="K275" s="305"/>
      <c r="L275" s="168"/>
      <c r="M275" s="293"/>
    </row>
    <row r="276" spans="1:13" s="235" customFormat="1" ht="18.75" customHeight="1">
      <c r="A276" s="296"/>
      <c r="B276" s="151"/>
      <c r="C276" s="168"/>
      <c r="D276" s="168"/>
      <c r="E276" s="168"/>
      <c r="F276" s="168"/>
      <c r="G276" s="156" t="s">
        <v>546</v>
      </c>
      <c r="H276" s="433"/>
      <c r="I276" s="167" t="s">
        <v>78</v>
      </c>
      <c r="J276" s="305"/>
      <c r="K276" s="305"/>
      <c r="L276" s="168"/>
      <c r="M276" s="293"/>
    </row>
    <row r="277" spans="1:13" s="235" customFormat="1" ht="18.75" customHeight="1">
      <c r="A277" s="296"/>
      <c r="B277" s="151"/>
      <c r="C277" s="168"/>
      <c r="D277" s="168"/>
      <c r="E277" s="168"/>
      <c r="F277" s="168"/>
      <c r="G277" s="158" t="s">
        <v>726</v>
      </c>
      <c r="H277" s="501" t="s">
        <v>39</v>
      </c>
      <c r="I277" s="158" t="s">
        <v>725</v>
      </c>
      <c r="J277" s="305"/>
      <c r="K277" s="305"/>
      <c r="L277" s="168"/>
      <c r="M277" s="293"/>
    </row>
    <row r="278" spans="1:13" s="235" customFormat="1" ht="18.75" customHeight="1">
      <c r="A278" s="296"/>
      <c r="B278" s="151"/>
      <c r="C278" s="168"/>
      <c r="D278" s="168"/>
      <c r="E278" s="168"/>
      <c r="F278" s="168"/>
      <c r="G278" s="158" t="s">
        <v>547</v>
      </c>
      <c r="H278" s="501" t="s">
        <v>329</v>
      </c>
      <c r="I278" s="158" t="s">
        <v>42</v>
      </c>
      <c r="J278" s="305"/>
      <c r="K278" s="305"/>
      <c r="L278" s="168"/>
      <c r="M278" s="293"/>
    </row>
    <row r="279" spans="1:13" s="235" customFormat="1" ht="18.75" customHeight="1">
      <c r="A279" s="296"/>
      <c r="B279" s="151"/>
      <c r="C279" s="168"/>
      <c r="D279" s="168"/>
      <c r="E279" s="168"/>
      <c r="F279" s="168"/>
      <c r="G279" s="158" t="s">
        <v>243</v>
      </c>
      <c r="H279" s="624"/>
      <c r="I279" s="158" t="s">
        <v>30</v>
      </c>
      <c r="J279" s="305"/>
      <c r="K279" s="305"/>
      <c r="L279" s="168"/>
      <c r="M279" s="293"/>
    </row>
    <row r="280" spans="1:13" s="235" customFormat="1" ht="18.75" customHeight="1">
      <c r="A280" s="296"/>
      <c r="B280" s="151"/>
      <c r="C280" s="168"/>
      <c r="D280" s="168"/>
      <c r="E280" s="168"/>
      <c r="F280" s="168"/>
      <c r="G280" s="156" t="s">
        <v>273</v>
      </c>
      <c r="H280" s="624"/>
      <c r="I280" s="158" t="s">
        <v>31</v>
      </c>
      <c r="J280" s="305"/>
      <c r="K280" s="305"/>
      <c r="L280" s="168"/>
      <c r="M280" s="293"/>
    </row>
    <row r="281" spans="1:13" s="235" customFormat="1" ht="16.5" customHeight="1" hidden="1">
      <c r="A281" s="288"/>
      <c r="B281" s="149"/>
      <c r="C281" s="448"/>
      <c r="D281" s="268"/>
      <c r="E281" s="448"/>
      <c r="F281" s="268"/>
      <c r="G281" s="158"/>
      <c r="H281" s="501"/>
      <c r="I281" s="158"/>
      <c r="J281" s="292"/>
      <c r="K281" s="292"/>
      <c r="L281" s="268"/>
      <c r="M281" s="293"/>
    </row>
    <row r="282" spans="1:13" s="235" customFormat="1" ht="16.5" customHeight="1" hidden="1">
      <c r="A282" s="288"/>
      <c r="B282" s="149"/>
      <c r="C282" s="448"/>
      <c r="D282" s="268"/>
      <c r="E282" s="448"/>
      <c r="F282" s="268"/>
      <c r="G282" s="158"/>
      <c r="H282" s="387"/>
      <c r="I282" s="158"/>
      <c r="J282" s="292"/>
      <c r="K282" s="292"/>
      <c r="L282" s="268"/>
      <c r="M282" s="293"/>
    </row>
    <row r="283" spans="1:13" s="235" customFormat="1" ht="16.5" customHeight="1" hidden="1">
      <c r="A283" s="296"/>
      <c r="B283" s="314"/>
      <c r="C283" s="268"/>
      <c r="D283" s="310"/>
      <c r="E283" s="268"/>
      <c r="F283" s="310"/>
      <c r="G283" s="174"/>
      <c r="H283" s="501"/>
      <c r="I283" s="158"/>
      <c r="J283" s="367"/>
      <c r="K283" s="367"/>
      <c r="L283" s="168"/>
      <c r="M283" s="293"/>
    </row>
    <row r="284" spans="1:13" s="235" customFormat="1" ht="16.5" customHeight="1" hidden="1">
      <c r="A284" s="296"/>
      <c r="B284" s="314"/>
      <c r="C284" s="268"/>
      <c r="D284" s="310"/>
      <c r="E284" s="268"/>
      <c r="F284" s="310"/>
      <c r="G284" s="174"/>
      <c r="H284" s="501"/>
      <c r="I284" s="158"/>
      <c r="J284" s="497"/>
      <c r="K284" s="498"/>
      <c r="L284" s="308"/>
      <c r="M284" s="293"/>
    </row>
    <row r="285" spans="1:13" s="235" customFormat="1" ht="16.5" customHeight="1" hidden="1">
      <c r="A285" s="296"/>
      <c r="B285" s="384"/>
      <c r="C285" s="268"/>
      <c r="D285" s="168"/>
      <c r="E285" s="268"/>
      <c r="F285" s="168"/>
      <c r="G285" s="174"/>
      <c r="H285" s="624"/>
      <c r="I285" s="158"/>
      <c r="J285" s="367"/>
      <c r="K285" s="367"/>
      <c r="L285" s="168"/>
      <c r="M285" s="293"/>
    </row>
    <row r="286" spans="1:13" s="235" customFormat="1" ht="16.5" customHeight="1" hidden="1">
      <c r="A286" s="288"/>
      <c r="B286" s="314"/>
      <c r="C286" s="310"/>
      <c r="D286" s="310"/>
      <c r="E286" s="310"/>
      <c r="F286" s="310"/>
      <c r="G286" s="157"/>
      <c r="H286" s="501"/>
      <c r="I286" s="158"/>
      <c r="J286" s="499"/>
      <c r="K286" s="499"/>
      <c r="L286" s="310"/>
      <c r="M286" s="293"/>
    </row>
    <row r="287" spans="1:13" s="235" customFormat="1" ht="16.5" customHeight="1" hidden="1">
      <c r="A287" s="288"/>
      <c r="B287" s="314"/>
      <c r="C287" s="310"/>
      <c r="D287" s="310"/>
      <c r="E287" s="310"/>
      <c r="F287" s="310"/>
      <c r="G287" s="157"/>
      <c r="H287" s="719"/>
      <c r="I287" s="158"/>
      <c r="J287" s="499"/>
      <c r="K287" s="499"/>
      <c r="L287" s="310"/>
      <c r="M287" s="293"/>
    </row>
    <row r="288" spans="1:13" s="235" customFormat="1" ht="16.5" customHeight="1" hidden="1">
      <c r="A288" s="288"/>
      <c r="B288" s="314"/>
      <c r="C288" s="310"/>
      <c r="D288" s="310"/>
      <c r="E288" s="310"/>
      <c r="F288" s="310"/>
      <c r="G288" s="157"/>
      <c r="H288" s="501"/>
      <c r="I288" s="158"/>
      <c r="J288" s="499"/>
      <c r="K288" s="499"/>
      <c r="L288" s="310"/>
      <c r="M288" s="293"/>
    </row>
    <row r="289" spans="1:13" s="235" customFormat="1" ht="16.5" customHeight="1" hidden="1">
      <c r="A289" s="288"/>
      <c r="B289" s="314"/>
      <c r="C289" s="310"/>
      <c r="D289" s="310"/>
      <c r="E289" s="310"/>
      <c r="F289" s="310"/>
      <c r="G289" s="157"/>
      <c r="H289" s="719"/>
      <c r="I289" s="158"/>
      <c r="J289" s="499"/>
      <c r="K289" s="499"/>
      <c r="L289" s="310"/>
      <c r="M289" s="293"/>
    </row>
    <row r="290" spans="1:13" s="235" customFormat="1" ht="16.5" customHeight="1" hidden="1">
      <c r="A290" s="288"/>
      <c r="B290" s="314"/>
      <c r="C290" s="310"/>
      <c r="D290" s="310"/>
      <c r="E290" s="310"/>
      <c r="F290" s="310"/>
      <c r="G290" s="157"/>
      <c r="H290" s="719"/>
      <c r="I290" s="158"/>
      <c r="J290" s="499"/>
      <c r="K290" s="292"/>
      <c r="L290" s="310"/>
      <c r="M290" s="293"/>
    </row>
    <row r="291" spans="1:13" s="235" customFormat="1" ht="16.5" customHeight="1" hidden="1">
      <c r="A291" s="296"/>
      <c r="B291" s="314"/>
      <c r="C291" s="268"/>
      <c r="D291" s="310"/>
      <c r="E291" s="268"/>
      <c r="F291" s="310"/>
      <c r="G291" s="174"/>
      <c r="H291" s="501"/>
      <c r="I291" s="500"/>
      <c r="J291" s="367"/>
      <c r="K291" s="367"/>
      <c r="L291" s="168"/>
      <c r="M291" s="293"/>
    </row>
    <row r="292" spans="1:13" s="235" customFormat="1" ht="16.5" customHeight="1" hidden="1">
      <c r="A292" s="296"/>
      <c r="B292" s="314"/>
      <c r="C292" s="268"/>
      <c r="D292" s="310"/>
      <c r="E292" s="268"/>
      <c r="F292" s="310"/>
      <c r="G292" s="174"/>
      <c r="H292" s="501"/>
      <c r="I292" s="500"/>
      <c r="J292" s="367"/>
      <c r="K292" s="367"/>
      <c r="L292" s="168"/>
      <c r="M292" s="293"/>
    </row>
    <row r="293" spans="1:13" s="235" customFormat="1" ht="16.5" customHeight="1" hidden="1">
      <c r="A293" s="296"/>
      <c r="B293" s="314"/>
      <c r="C293" s="268"/>
      <c r="D293" s="310"/>
      <c r="E293" s="268"/>
      <c r="F293" s="310"/>
      <c r="G293" s="174"/>
      <c r="H293" s="720"/>
      <c r="I293" s="500"/>
      <c r="J293" s="367"/>
      <c r="K293" s="367"/>
      <c r="L293" s="168"/>
      <c r="M293" s="293"/>
    </row>
    <row r="294" spans="1:13" s="235" customFormat="1" ht="18.75" customHeight="1">
      <c r="A294" s="288"/>
      <c r="B294" s="268"/>
      <c r="C294" s="268"/>
      <c r="D294" s="268"/>
      <c r="E294" s="268"/>
      <c r="F294" s="268"/>
      <c r="G294" s="158" t="s">
        <v>576</v>
      </c>
      <c r="H294" s="501" t="s">
        <v>40</v>
      </c>
      <c r="I294" s="158" t="s">
        <v>287</v>
      </c>
      <c r="J294" s="292"/>
      <c r="K294" s="292"/>
      <c r="L294" s="268"/>
      <c r="M294" s="293"/>
    </row>
    <row r="295" spans="1:13" s="235" customFormat="1" ht="18.75" customHeight="1">
      <c r="A295" s="288"/>
      <c r="B295" s="268"/>
      <c r="C295" s="268"/>
      <c r="D295" s="268"/>
      <c r="E295" s="268"/>
      <c r="F295" s="268"/>
      <c r="G295" s="158" t="s">
        <v>291</v>
      </c>
      <c r="H295" s="387"/>
      <c r="I295" s="158" t="s">
        <v>286</v>
      </c>
      <c r="J295" s="292"/>
      <c r="K295" s="292"/>
      <c r="L295" s="268"/>
      <c r="M295" s="293"/>
    </row>
    <row r="296" spans="1:13" s="235" customFormat="1" ht="18.75" customHeight="1">
      <c r="A296" s="296">
        <v>0</v>
      </c>
      <c r="B296" s="310"/>
      <c r="C296" s="268" t="s">
        <v>91</v>
      </c>
      <c r="D296" s="310"/>
      <c r="E296" s="268" t="s">
        <v>91</v>
      </c>
      <c r="F296" s="310"/>
      <c r="G296" s="156" t="s">
        <v>235</v>
      </c>
      <c r="H296" s="501" t="s">
        <v>331</v>
      </c>
      <c r="I296" s="158" t="s">
        <v>201</v>
      </c>
      <c r="J296" s="367"/>
      <c r="K296" s="367">
        <v>0</v>
      </c>
      <c r="L296" s="366">
        <v>900000</v>
      </c>
      <c r="M296" s="293"/>
    </row>
    <row r="297" spans="1:13" s="235" customFormat="1" ht="18.75" customHeight="1">
      <c r="A297" s="296"/>
      <c r="B297" s="314"/>
      <c r="C297" s="268"/>
      <c r="D297" s="310"/>
      <c r="E297" s="268"/>
      <c r="F297" s="310"/>
      <c r="G297" s="158" t="s">
        <v>528</v>
      </c>
      <c r="H297" s="501" t="s">
        <v>349</v>
      </c>
      <c r="I297" s="158" t="s">
        <v>338</v>
      </c>
      <c r="J297" s="367"/>
      <c r="K297" s="367"/>
      <c r="L297" s="168"/>
      <c r="M297" s="293"/>
    </row>
    <row r="298" spans="1:13" s="235" customFormat="1" ht="18.75" customHeight="1">
      <c r="A298" s="296"/>
      <c r="B298" s="314"/>
      <c r="C298" s="268"/>
      <c r="D298" s="310"/>
      <c r="E298" s="268"/>
      <c r="F298" s="310"/>
      <c r="G298" s="158" t="s">
        <v>527</v>
      </c>
      <c r="H298" s="387"/>
      <c r="I298" s="158" t="s">
        <v>375</v>
      </c>
      <c r="J298" s="367"/>
      <c r="K298" s="367"/>
      <c r="L298" s="168"/>
      <c r="M298" s="293"/>
    </row>
    <row r="299" spans="1:13" s="235" customFormat="1" ht="18.75" customHeight="1">
      <c r="A299" s="296">
        <v>0</v>
      </c>
      <c r="B299" s="314"/>
      <c r="C299" s="268"/>
      <c r="D299" s="310"/>
      <c r="E299" s="268"/>
      <c r="F299" s="310"/>
      <c r="G299" s="174" t="s">
        <v>235</v>
      </c>
      <c r="H299" s="719" t="s">
        <v>350</v>
      </c>
      <c r="I299" s="158" t="s">
        <v>205</v>
      </c>
      <c r="J299" s="292"/>
      <c r="K299" s="367">
        <v>0</v>
      </c>
      <c r="L299" s="268">
        <f>J299</f>
        <v>0</v>
      </c>
      <c r="M299" s="293"/>
    </row>
    <row r="300" spans="1:13" s="235" customFormat="1" ht="18.75" customHeight="1">
      <c r="A300" s="296">
        <v>0</v>
      </c>
      <c r="B300" s="311"/>
      <c r="C300" s="168" t="s">
        <v>91</v>
      </c>
      <c r="D300" s="168"/>
      <c r="E300" s="168" t="s">
        <v>91</v>
      </c>
      <c r="F300" s="168"/>
      <c r="G300" s="174" t="s">
        <v>258</v>
      </c>
      <c r="H300" s="501" t="s">
        <v>368</v>
      </c>
      <c r="I300" s="158" t="s">
        <v>208</v>
      </c>
      <c r="J300" s="292"/>
      <c r="K300" s="367">
        <v>0</v>
      </c>
      <c r="L300" s="268">
        <f>J300</f>
        <v>0</v>
      </c>
      <c r="M300" s="293"/>
    </row>
    <row r="301" spans="1:13" s="235" customFormat="1" ht="18.75" customHeight="1">
      <c r="A301" s="296"/>
      <c r="B301" s="314"/>
      <c r="C301" s="268"/>
      <c r="D301" s="310"/>
      <c r="E301" s="268"/>
      <c r="F301" s="310"/>
      <c r="G301" s="174" t="s">
        <v>257</v>
      </c>
      <c r="H301" s="501"/>
      <c r="I301" s="158" t="s">
        <v>366</v>
      </c>
      <c r="J301" s="367"/>
      <c r="K301" s="367"/>
      <c r="L301" s="168"/>
      <c r="M301" s="293"/>
    </row>
    <row r="302" spans="1:13" s="506" customFormat="1" ht="44.25" customHeight="1">
      <c r="A302" s="303"/>
      <c r="B302" s="501"/>
      <c r="C302" s="502"/>
      <c r="D302" s="502"/>
      <c r="E302" s="502"/>
      <c r="F302" s="502"/>
      <c r="G302" s="185" t="s">
        <v>559</v>
      </c>
      <c r="H302" s="501" t="s">
        <v>332</v>
      </c>
      <c r="I302" s="181" t="s">
        <v>558</v>
      </c>
      <c r="J302" s="504"/>
      <c r="K302" s="504"/>
      <c r="L302" s="429"/>
      <c r="M302" s="505"/>
    </row>
    <row r="303" spans="1:13" s="235" customFormat="1" ht="16.5" customHeight="1" hidden="1">
      <c r="A303" s="296"/>
      <c r="B303" s="314"/>
      <c r="C303" s="310"/>
      <c r="D303" s="310"/>
      <c r="E303" s="310"/>
      <c r="F303" s="310"/>
      <c r="G303" s="158"/>
      <c r="H303" s="387"/>
      <c r="I303" s="158"/>
      <c r="J303" s="367"/>
      <c r="K303" s="367"/>
      <c r="L303" s="168"/>
      <c r="M303" s="293"/>
    </row>
    <row r="304" spans="1:13" s="235" customFormat="1" ht="16.5" customHeight="1" hidden="1">
      <c r="A304" s="296"/>
      <c r="B304" s="314"/>
      <c r="C304" s="310"/>
      <c r="D304" s="310"/>
      <c r="E304" s="310"/>
      <c r="F304" s="310"/>
      <c r="G304" s="158"/>
      <c r="H304" s="501"/>
      <c r="I304" s="158"/>
      <c r="J304" s="367"/>
      <c r="K304" s="367"/>
      <c r="L304" s="168"/>
      <c r="M304" s="293"/>
    </row>
    <row r="305" spans="1:13" s="235" customFormat="1" ht="16.5" customHeight="1" hidden="1">
      <c r="A305" s="296"/>
      <c r="B305" s="314"/>
      <c r="C305" s="310"/>
      <c r="D305" s="310"/>
      <c r="E305" s="310"/>
      <c r="F305" s="310"/>
      <c r="G305" s="158"/>
      <c r="H305" s="387"/>
      <c r="I305" s="158"/>
      <c r="J305" s="367"/>
      <c r="K305" s="367"/>
      <c r="L305" s="168"/>
      <c r="M305" s="293"/>
    </row>
    <row r="306" spans="1:13" s="235" customFormat="1" ht="16.5" customHeight="1" hidden="1">
      <c r="A306" s="296"/>
      <c r="B306" s="314"/>
      <c r="C306" s="268"/>
      <c r="D306" s="310"/>
      <c r="E306" s="268"/>
      <c r="F306" s="310"/>
      <c r="G306" s="156"/>
      <c r="H306" s="501"/>
      <c r="I306" s="158"/>
      <c r="J306" s="367"/>
      <c r="K306" s="367"/>
      <c r="L306" s="168"/>
      <c r="M306" s="293"/>
    </row>
    <row r="307" spans="1:13" s="235" customFormat="1" ht="18.75" customHeight="1">
      <c r="A307" s="296"/>
      <c r="B307" s="314"/>
      <c r="C307" s="268"/>
      <c r="D307" s="310"/>
      <c r="E307" s="268"/>
      <c r="F307" s="310"/>
      <c r="G307" s="158" t="s">
        <v>528</v>
      </c>
      <c r="H307" s="387">
        <v>61</v>
      </c>
      <c r="I307" s="175" t="s">
        <v>338</v>
      </c>
      <c r="J307" s="367"/>
      <c r="K307" s="367"/>
      <c r="L307" s="168"/>
      <c r="M307" s="293"/>
    </row>
    <row r="308" spans="1:13" s="235" customFormat="1" ht="18.75" customHeight="1">
      <c r="A308" s="296"/>
      <c r="B308" s="314"/>
      <c r="C308" s="268"/>
      <c r="D308" s="310"/>
      <c r="E308" s="268"/>
      <c r="F308" s="310"/>
      <c r="G308" s="158" t="s">
        <v>527</v>
      </c>
      <c r="H308" s="387"/>
      <c r="I308" s="175" t="s">
        <v>375</v>
      </c>
      <c r="J308" s="367"/>
      <c r="K308" s="367"/>
      <c r="L308" s="168"/>
      <c r="M308" s="293"/>
    </row>
    <row r="309" spans="1:13" s="235" customFormat="1" ht="18.75" customHeight="1">
      <c r="A309" s="296">
        <v>0</v>
      </c>
      <c r="B309" s="314"/>
      <c r="C309" s="268" t="s">
        <v>91</v>
      </c>
      <c r="D309" s="310"/>
      <c r="E309" s="366" t="s">
        <v>91</v>
      </c>
      <c r="F309" s="310"/>
      <c r="G309" s="156" t="s">
        <v>235</v>
      </c>
      <c r="H309" s="624" t="s">
        <v>351</v>
      </c>
      <c r="I309" s="507" t="s">
        <v>644</v>
      </c>
      <c r="J309" s="367"/>
      <c r="K309" s="367">
        <v>0</v>
      </c>
      <c r="L309" s="168">
        <f>J309</f>
        <v>0</v>
      </c>
      <c r="M309" s="293"/>
    </row>
    <row r="310" spans="1:13" s="235" customFormat="1" ht="18.75" customHeight="1">
      <c r="A310" s="296"/>
      <c r="B310" s="314"/>
      <c r="C310" s="310"/>
      <c r="D310" s="310"/>
      <c r="E310" s="310"/>
      <c r="F310" s="310"/>
      <c r="G310" s="188" t="s">
        <v>561</v>
      </c>
      <c r="H310" s="501" t="s">
        <v>333</v>
      </c>
      <c r="I310" s="158" t="s">
        <v>560</v>
      </c>
      <c r="J310" s="367"/>
      <c r="K310" s="367"/>
      <c r="L310" s="168"/>
      <c r="M310" s="293"/>
    </row>
    <row r="311" spans="1:13" s="235" customFormat="1" ht="16.5" customHeight="1" hidden="1">
      <c r="A311" s="296"/>
      <c r="B311" s="314"/>
      <c r="C311" s="310"/>
      <c r="D311" s="310"/>
      <c r="E311" s="310"/>
      <c r="F311" s="310"/>
      <c r="G311" s="158"/>
      <c r="H311" s="501"/>
      <c r="I311" s="158"/>
      <c r="J311" s="367"/>
      <c r="K311" s="367"/>
      <c r="L311" s="168"/>
      <c r="M311" s="293"/>
    </row>
    <row r="312" spans="1:13" s="235" customFormat="1" ht="16.5" customHeight="1" hidden="1">
      <c r="A312" s="296"/>
      <c r="B312" s="314"/>
      <c r="C312" s="310"/>
      <c r="D312" s="310"/>
      <c r="E312" s="310"/>
      <c r="F312" s="310"/>
      <c r="G312" s="158"/>
      <c r="H312" s="501"/>
      <c r="I312" s="158"/>
      <c r="J312" s="367"/>
      <c r="K312" s="367"/>
      <c r="L312" s="168"/>
      <c r="M312" s="293"/>
    </row>
    <row r="313" spans="1:13" s="235" customFormat="1" ht="16.5" customHeight="1" hidden="1">
      <c r="A313" s="296"/>
      <c r="B313" s="314"/>
      <c r="C313" s="310"/>
      <c r="D313" s="310"/>
      <c r="E313" s="310"/>
      <c r="F313" s="310"/>
      <c r="G313" s="158"/>
      <c r="H313" s="387"/>
      <c r="I313" s="158"/>
      <c r="J313" s="367"/>
      <c r="K313" s="367"/>
      <c r="L313" s="168"/>
      <c r="M313" s="293"/>
    </row>
    <row r="314" spans="1:13" s="235" customFormat="1" ht="16.5" customHeight="1" hidden="1">
      <c r="A314" s="296"/>
      <c r="B314" s="314"/>
      <c r="C314" s="268"/>
      <c r="D314" s="310"/>
      <c r="E314" s="268"/>
      <c r="F314" s="310"/>
      <c r="G314" s="156"/>
      <c r="H314" s="501"/>
      <c r="I314" s="158"/>
      <c r="J314" s="367"/>
      <c r="K314" s="367"/>
      <c r="L314" s="168"/>
      <c r="M314" s="293"/>
    </row>
    <row r="315" spans="1:13" s="235" customFormat="1" ht="18.75" customHeight="1">
      <c r="A315" s="296"/>
      <c r="B315" s="314"/>
      <c r="C315" s="268"/>
      <c r="D315" s="310"/>
      <c r="E315" s="268"/>
      <c r="F315" s="310"/>
      <c r="G315" s="158" t="s">
        <v>370</v>
      </c>
      <c r="H315" s="387">
        <v>62</v>
      </c>
      <c r="I315" s="158" t="s">
        <v>338</v>
      </c>
      <c r="J315" s="367"/>
      <c r="K315" s="367"/>
      <c r="L315" s="168"/>
      <c r="M315" s="293"/>
    </row>
    <row r="316" spans="1:13" s="235" customFormat="1" ht="18.75" customHeight="1">
      <c r="A316" s="296"/>
      <c r="B316" s="314"/>
      <c r="C316" s="268"/>
      <c r="D316" s="310"/>
      <c r="E316" s="268"/>
      <c r="F316" s="310"/>
      <c r="G316" s="158" t="s">
        <v>371</v>
      </c>
      <c r="H316" s="387"/>
      <c r="I316" s="158" t="s">
        <v>375</v>
      </c>
      <c r="J316" s="367"/>
      <c r="K316" s="367"/>
      <c r="L316" s="168"/>
      <c r="M316" s="293"/>
    </row>
    <row r="317" spans="1:13" s="308" customFormat="1" ht="18.75" customHeight="1">
      <c r="A317" s="296">
        <v>0</v>
      </c>
      <c r="B317" s="314"/>
      <c r="C317" s="268" t="s">
        <v>91</v>
      </c>
      <c r="D317" s="310"/>
      <c r="E317" s="268" t="s">
        <v>91</v>
      </c>
      <c r="F317" s="310"/>
      <c r="G317" s="156" t="s">
        <v>235</v>
      </c>
      <c r="H317" s="624" t="s">
        <v>352</v>
      </c>
      <c r="I317" s="158" t="s">
        <v>645</v>
      </c>
      <c r="J317" s="367"/>
      <c r="K317" s="367">
        <v>0</v>
      </c>
      <c r="L317" s="168">
        <f>J317</f>
        <v>0</v>
      </c>
      <c r="M317" s="293"/>
    </row>
    <row r="318" spans="1:13" s="235" customFormat="1" ht="18.75" customHeight="1">
      <c r="A318" s="402">
        <f>SUM(A296:A317)</f>
        <v>0</v>
      </c>
      <c r="B318" s="487"/>
      <c r="C318" s="508">
        <f>SUM(C296:C317)</f>
        <v>0</v>
      </c>
      <c r="D318" s="325"/>
      <c r="E318" s="508">
        <f>SUM(E296:E317)</f>
        <v>0</v>
      </c>
      <c r="F318" s="359"/>
      <c r="G318" s="722" t="s">
        <v>611</v>
      </c>
      <c r="H318" s="723"/>
      <c r="I318" s="722" t="s">
        <v>339</v>
      </c>
      <c r="J318" s="724">
        <f>SUM(J296:J317)</f>
        <v>0</v>
      </c>
      <c r="K318" s="292"/>
      <c r="L318" s="510">
        <f>SUM(L296:L317)</f>
        <v>900000</v>
      </c>
      <c r="M318" s="293"/>
    </row>
    <row r="319" spans="1:13" s="235" customFormat="1" ht="18.75" customHeight="1" thickBot="1">
      <c r="A319" s="511"/>
      <c r="B319" s="179"/>
      <c r="C319" s="512"/>
      <c r="D319" s="329"/>
      <c r="E319" s="460"/>
      <c r="F319" s="460"/>
      <c r="G319" s="162" t="s">
        <v>527</v>
      </c>
      <c r="H319" s="725"/>
      <c r="I319" s="162" t="s">
        <v>507</v>
      </c>
      <c r="J319" s="726"/>
      <c r="K319" s="367">
        <v>0</v>
      </c>
      <c r="L319" s="513"/>
      <c r="M319" s="339"/>
    </row>
    <row r="320" spans="1:13" s="235" customFormat="1" ht="18.75" customHeight="1">
      <c r="A320" s="296"/>
      <c r="B320" s="151"/>
      <c r="C320" s="168"/>
      <c r="D320" s="168"/>
      <c r="E320" s="168"/>
      <c r="F320" s="168"/>
      <c r="G320" s="156" t="s">
        <v>272</v>
      </c>
      <c r="H320" s="721" t="s">
        <v>334</v>
      </c>
      <c r="I320" s="167" t="s">
        <v>90</v>
      </c>
      <c r="J320" s="305"/>
      <c r="K320" s="306"/>
      <c r="L320" s="151"/>
      <c r="M320" s="293"/>
    </row>
    <row r="321" spans="1:13" s="235" customFormat="1" ht="18.75" customHeight="1">
      <c r="A321" s="514"/>
      <c r="B321" s="151"/>
      <c r="C321" s="151"/>
      <c r="D321" s="168"/>
      <c r="E321" s="151"/>
      <c r="F321" s="151"/>
      <c r="G321" s="175" t="s">
        <v>597</v>
      </c>
      <c r="H321" s="426" t="s">
        <v>32</v>
      </c>
      <c r="I321" s="156" t="s">
        <v>395</v>
      </c>
      <c r="J321" s="305"/>
      <c r="K321" s="305"/>
      <c r="L321" s="168"/>
      <c r="M321" s="293"/>
    </row>
    <row r="322" spans="1:13" s="235" customFormat="1" ht="18.75" customHeight="1">
      <c r="A322" s="514"/>
      <c r="B322" s="151"/>
      <c r="C322" s="151"/>
      <c r="D322" s="168"/>
      <c r="E322" s="151"/>
      <c r="F322" s="151"/>
      <c r="G322" s="176" t="s">
        <v>621</v>
      </c>
      <c r="H322" s="433"/>
      <c r="I322" s="156" t="s">
        <v>378</v>
      </c>
      <c r="J322" s="305"/>
      <c r="K322" s="305"/>
      <c r="L322" s="168"/>
      <c r="M322" s="293"/>
    </row>
    <row r="323" spans="1:13" s="235" customFormat="1" ht="18.75" customHeight="1">
      <c r="A323" s="315">
        <v>0</v>
      </c>
      <c r="B323" s="314"/>
      <c r="C323" s="268" t="s">
        <v>91</v>
      </c>
      <c r="D323" s="310"/>
      <c r="E323" s="268" t="s">
        <v>91</v>
      </c>
      <c r="F323" s="310"/>
      <c r="G323" s="174" t="s">
        <v>235</v>
      </c>
      <c r="H323" s="719" t="s">
        <v>330</v>
      </c>
      <c r="I323" s="167" t="s">
        <v>202</v>
      </c>
      <c r="J323" s="305"/>
      <c r="K323" s="305">
        <v>0</v>
      </c>
      <c r="L323" s="168"/>
      <c r="M323" s="293"/>
    </row>
    <row r="324" spans="1:13" s="235" customFormat="1" ht="21" customHeight="1" hidden="1">
      <c r="A324" s="296"/>
      <c r="B324" s="314"/>
      <c r="C324" s="268"/>
      <c r="D324" s="310"/>
      <c r="E324" s="268"/>
      <c r="F324" s="310"/>
      <c r="G324" s="174"/>
      <c r="H324" s="719"/>
      <c r="I324" s="167"/>
      <c r="J324" s="305"/>
      <c r="K324" s="305"/>
      <c r="L324" s="168"/>
      <c r="M324" s="293"/>
    </row>
    <row r="325" spans="1:13" s="235" customFormat="1" ht="21" customHeight="1" hidden="1">
      <c r="A325" s="514"/>
      <c r="B325" s="151"/>
      <c r="C325" s="169"/>
      <c r="D325" s="168"/>
      <c r="E325" s="169"/>
      <c r="F325" s="168"/>
      <c r="G325" s="174"/>
      <c r="H325" s="719"/>
      <c r="I325" s="167"/>
      <c r="J325" s="299"/>
      <c r="K325" s="305"/>
      <c r="L325" s="169"/>
      <c r="M325" s="293"/>
    </row>
    <row r="326" spans="1:13" s="521" customFormat="1" ht="46.5" customHeight="1">
      <c r="A326" s="515"/>
      <c r="B326" s="516"/>
      <c r="C326" s="517"/>
      <c r="D326" s="517"/>
      <c r="E326" s="517"/>
      <c r="F326" s="517"/>
      <c r="G326" s="187" t="s">
        <v>559</v>
      </c>
      <c r="H326" s="721" t="s">
        <v>332</v>
      </c>
      <c r="I326" s="181" t="s">
        <v>558</v>
      </c>
      <c r="J326" s="519"/>
      <c r="K326" s="519"/>
      <c r="L326" s="517"/>
      <c r="M326" s="520"/>
    </row>
    <row r="327" spans="1:13" s="235" customFormat="1" ht="24" customHeight="1" hidden="1">
      <c r="A327" s="294"/>
      <c r="B327" s="244"/>
      <c r="C327" s="272"/>
      <c r="D327" s="272"/>
      <c r="E327" s="272"/>
      <c r="F327" s="272"/>
      <c r="G327" s="156"/>
      <c r="H327" s="501"/>
      <c r="I327" s="158"/>
      <c r="J327" s="289"/>
      <c r="K327" s="289"/>
      <c r="L327" s="272"/>
      <c r="M327" s="293"/>
    </row>
    <row r="328" spans="1:12" ht="18.75" customHeight="1">
      <c r="A328" s="294"/>
      <c r="B328" s="244"/>
      <c r="C328" s="272"/>
      <c r="D328" s="272"/>
      <c r="E328" s="272"/>
      <c r="F328" s="272"/>
      <c r="G328" s="158" t="s">
        <v>597</v>
      </c>
      <c r="H328" s="719" t="s">
        <v>335</v>
      </c>
      <c r="I328" s="156" t="s">
        <v>395</v>
      </c>
      <c r="J328" s="289"/>
      <c r="K328" s="289"/>
      <c r="L328" s="272"/>
    </row>
    <row r="329" spans="1:13" s="235" customFormat="1" ht="18.75" customHeight="1">
      <c r="A329" s="294"/>
      <c r="B329" s="244"/>
      <c r="C329" s="272"/>
      <c r="D329" s="272"/>
      <c r="E329" s="272"/>
      <c r="F329" s="272"/>
      <c r="G329" s="156" t="s">
        <v>621</v>
      </c>
      <c r="H329" s="433"/>
      <c r="I329" s="156" t="s">
        <v>378</v>
      </c>
      <c r="J329" s="289"/>
      <c r="K329" s="289"/>
      <c r="L329" s="272"/>
      <c r="M329" s="293"/>
    </row>
    <row r="330" spans="1:13" s="235" customFormat="1" ht="18.75" customHeight="1">
      <c r="A330" s="296">
        <v>0</v>
      </c>
      <c r="B330" s="314"/>
      <c r="C330" s="268" t="s">
        <v>91</v>
      </c>
      <c r="D330" s="310"/>
      <c r="E330" s="268" t="s">
        <v>91</v>
      </c>
      <c r="F330" s="310"/>
      <c r="G330" s="166" t="s">
        <v>235</v>
      </c>
      <c r="H330" s="719" t="s">
        <v>336</v>
      </c>
      <c r="I330" s="158" t="s">
        <v>201</v>
      </c>
      <c r="J330" s="313"/>
      <c r="K330" s="292">
        <v>0</v>
      </c>
      <c r="L330" s="268"/>
      <c r="M330" s="293"/>
    </row>
    <row r="331" spans="1:13" s="235" customFormat="1" ht="18.75" customHeight="1">
      <c r="A331" s="294"/>
      <c r="B331" s="244"/>
      <c r="C331" s="263"/>
      <c r="D331" s="272"/>
      <c r="E331" s="263"/>
      <c r="F331" s="272"/>
      <c r="G331" s="188" t="s">
        <v>561</v>
      </c>
      <c r="H331" s="721" t="s">
        <v>333</v>
      </c>
      <c r="I331" s="158" t="s">
        <v>560</v>
      </c>
      <c r="J331" s="289"/>
      <c r="K331" s="289"/>
      <c r="L331" s="272"/>
      <c r="M331" s="293"/>
    </row>
    <row r="332" spans="1:13" s="522" customFormat="1" ht="18.75" customHeight="1">
      <c r="A332" s="294"/>
      <c r="B332" s="244"/>
      <c r="C332" s="263"/>
      <c r="D332" s="272"/>
      <c r="E332" s="263"/>
      <c r="F332" s="272"/>
      <c r="G332" s="158" t="s">
        <v>597</v>
      </c>
      <c r="H332" s="719" t="s">
        <v>335</v>
      </c>
      <c r="I332" s="156" t="s">
        <v>395</v>
      </c>
      <c r="J332" s="289"/>
      <c r="K332" s="289"/>
      <c r="L332" s="272"/>
      <c r="M332" s="293"/>
    </row>
    <row r="333" spans="1:13" s="522" customFormat="1" ht="18.75" customHeight="1">
      <c r="A333" s="294"/>
      <c r="B333" s="244"/>
      <c r="C333" s="263"/>
      <c r="D333" s="272"/>
      <c r="E333" s="263"/>
      <c r="F333" s="272"/>
      <c r="G333" s="156" t="s">
        <v>621</v>
      </c>
      <c r="H333" s="433"/>
      <c r="I333" s="156" t="s">
        <v>378</v>
      </c>
      <c r="J333" s="289"/>
      <c r="K333" s="289"/>
      <c r="L333" s="272"/>
      <c r="M333" s="293"/>
    </row>
    <row r="334" spans="1:13" s="522" customFormat="1" ht="18.75" customHeight="1">
      <c r="A334" s="296">
        <v>0</v>
      </c>
      <c r="B334" s="314"/>
      <c r="C334" s="268" t="s">
        <v>91</v>
      </c>
      <c r="D334" s="310"/>
      <c r="E334" s="268" t="s">
        <v>91</v>
      </c>
      <c r="F334" s="310"/>
      <c r="G334" s="166" t="s">
        <v>548</v>
      </c>
      <c r="H334" s="719" t="s">
        <v>336</v>
      </c>
      <c r="I334" s="158" t="s">
        <v>201</v>
      </c>
      <c r="J334" s="313"/>
      <c r="K334" s="292">
        <v>0</v>
      </c>
      <c r="L334" s="268"/>
      <c r="M334" s="293"/>
    </row>
    <row r="335" spans="1:13" s="522" customFormat="1" ht="21" customHeight="1" hidden="1">
      <c r="A335" s="296"/>
      <c r="B335" s="151"/>
      <c r="C335" s="523"/>
      <c r="D335" s="168"/>
      <c r="E335" s="523"/>
      <c r="F335" s="168"/>
      <c r="G335" s="173"/>
      <c r="H335" s="312"/>
      <c r="I335" s="149"/>
      <c r="J335" s="313"/>
      <c r="K335" s="292"/>
      <c r="L335" s="268"/>
      <c r="M335" s="293"/>
    </row>
    <row r="336" spans="1:14" s="380" customFormat="1" ht="21.75" customHeight="1">
      <c r="A336" s="514"/>
      <c r="B336" s="151"/>
      <c r="C336" s="151"/>
      <c r="D336" s="168"/>
      <c r="E336" s="151"/>
      <c r="F336" s="168"/>
      <c r="G336" s="161" t="s">
        <v>646</v>
      </c>
      <c r="H336" s="384"/>
      <c r="I336" s="487" t="s">
        <v>400</v>
      </c>
      <c r="J336" s="305"/>
      <c r="K336" s="168"/>
      <c r="L336" s="168"/>
      <c r="M336" s="713"/>
      <c r="N336" s="714"/>
    </row>
    <row r="337" spans="1:13" s="522" customFormat="1" ht="25.5" customHeight="1" thickBot="1">
      <c r="A337" s="434">
        <f>A323+A330+A334</f>
        <v>0</v>
      </c>
      <c r="B337" s="338"/>
      <c r="C337" s="285" t="s">
        <v>91</v>
      </c>
      <c r="D337" s="404"/>
      <c r="E337" s="285" t="s">
        <v>91</v>
      </c>
      <c r="F337" s="404"/>
      <c r="G337" s="411" t="s">
        <v>621</v>
      </c>
      <c r="H337" s="411"/>
      <c r="I337" s="411" t="s">
        <v>275</v>
      </c>
      <c r="J337" s="495" t="s">
        <v>91</v>
      </c>
      <c r="K337" s="305">
        <v>0</v>
      </c>
      <c r="L337" s="168"/>
      <c r="M337" s="293"/>
    </row>
    <row r="338" spans="1:13" ht="21.75" customHeight="1">
      <c r="A338" s="340" t="s">
        <v>714</v>
      </c>
      <c r="B338" s="341"/>
      <c r="C338" s="279"/>
      <c r="D338" s="342"/>
      <c r="E338" s="279"/>
      <c r="F338" s="279"/>
      <c r="G338" s="177"/>
      <c r="H338" s="177"/>
      <c r="I338" s="177"/>
      <c r="J338" s="445">
        <v>54</v>
      </c>
      <c r="K338" s="526"/>
      <c r="L338" s="201"/>
      <c r="M338" s="345"/>
    </row>
    <row r="339" spans="1:13" s="739" customFormat="1" ht="16.5" customHeight="1" thickBot="1">
      <c r="A339" s="768" t="s">
        <v>715</v>
      </c>
      <c r="B339" s="769"/>
      <c r="C339" s="736"/>
      <c r="D339" s="736"/>
      <c r="E339" s="736"/>
      <c r="F339" s="736"/>
      <c r="G339" s="770"/>
      <c r="H339" s="770"/>
      <c r="I339" s="770"/>
      <c r="J339" s="771"/>
      <c r="K339" s="772"/>
      <c r="L339" s="773"/>
      <c r="M339" s="774"/>
    </row>
    <row r="340" spans="1:13" s="235" customFormat="1" ht="18" customHeight="1">
      <c r="A340" s="288"/>
      <c r="B340" s="244"/>
      <c r="C340" s="272"/>
      <c r="D340" s="272"/>
      <c r="E340" s="272"/>
      <c r="F340" s="272"/>
      <c r="G340" s="163" t="s">
        <v>84</v>
      </c>
      <c r="H340" s="163"/>
      <c r="I340" s="163"/>
      <c r="J340" s="710" t="s">
        <v>634</v>
      </c>
      <c r="K340" s="446"/>
      <c r="L340" s="380"/>
      <c r="M340" s="450"/>
    </row>
    <row r="341" spans="1:13" s="235" customFormat="1" ht="18.75" customHeight="1">
      <c r="A341" s="288"/>
      <c r="B341" s="244"/>
      <c r="C341" s="272"/>
      <c r="D341" s="272"/>
      <c r="E341" s="272"/>
      <c r="F341" s="272"/>
      <c r="G341" s="163"/>
      <c r="H341" s="163"/>
      <c r="I341" s="808" t="s">
        <v>5</v>
      </c>
      <c r="J341" s="809"/>
      <c r="K341" s="449"/>
      <c r="L341" s="163"/>
      <c r="M341" s="450"/>
    </row>
    <row r="342" spans="1:13" s="506" customFormat="1" ht="20.25" customHeight="1">
      <c r="A342" s="825" t="s">
        <v>219</v>
      </c>
      <c r="B342" s="826"/>
      <c r="C342" s="824" t="s">
        <v>220</v>
      </c>
      <c r="D342" s="826"/>
      <c r="E342" s="824" t="s">
        <v>221</v>
      </c>
      <c r="F342" s="826"/>
      <c r="G342" s="624"/>
      <c r="H342" s="624"/>
      <c r="I342" s="624"/>
      <c r="J342" s="716" t="s">
        <v>220</v>
      </c>
      <c r="K342" s="762"/>
      <c r="L342" s="740"/>
      <c r="M342" s="741"/>
    </row>
    <row r="343" spans="1:13" s="506" customFormat="1" ht="16.5" customHeight="1">
      <c r="A343" s="825" t="s">
        <v>146</v>
      </c>
      <c r="B343" s="824"/>
      <c r="C343" s="824" t="s">
        <v>145</v>
      </c>
      <c r="D343" s="824"/>
      <c r="E343" s="824" t="s">
        <v>144</v>
      </c>
      <c r="F343" s="824"/>
      <c r="G343" s="387"/>
      <c r="H343" s="501"/>
      <c r="I343" s="802" t="s">
        <v>508</v>
      </c>
      <c r="J343" s="803"/>
      <c r="K343" s="430"/>
      <c r="L343" s="429"/>
      <c r="M343" s="505"/>
    </row>
    <row r="344" spans="1:13" s="255" customFormat="1" ht="21.75" customHeight="1">
      <c r="A344" s="785" t="s">
        <v>443</v>
      </c>
      <c r="B344" s="786"/>
      <c r="C344" s="786" t="s">
        <v>500</v>
      </c>
      <c r="D344" s="786"/>
      <c r="E344" s="786" t="s">
        <v>500</v>
      </c>
      <c r="F344" s="786"/>
      <c r="G344" s="163"/>
      <c r="H344" s="163"/>
      <c r="I344" s="163"/>
      <c r="J344" s="301" t="s">
        <v>514</v>
      </c>
      <c r="K344" s="301"/>
      <c r="L344" s="253"/>
      <c r="M344" s="302"/>
    </row>
    <row r="345" spans="1:13" s="506" customFormat="1" ht="16.5" customHeight="1">
      <c r="A345" s="303" t="s">
        <v>521</v>
      </c>
      <c r="B345" s="433"/>
      <c r="C345" s="429" t="s">
        <v>521</v>
      </c>
      <c r="D345" s="429"/>
      <c r="E345" s="429" t="s">
        <v>521</v>
      </c>
      <c r="F345" s="429"/>
      <c r="G345" s="624"/>
      <c r="H345" s="624"/>
      <c r="I345" s="624"/>
      <c r="J345" s="763"/>
      <c r="K345" s="430"/>
      <c r="L345" s="433"/>
      <c r="M345" s="741"/>
    </row>
    <row r="346" spans="1:13" s="317" customFormat="1" ht="18" customHeight="1">
      <c r="A346" s="296"/>
      <c r="B346" s="168"/>
      <c r="C346" s="168"/>
      <c r="D346" s="168"/>
      <c r="E346" s="168"/>
      <c r="F346" s="168"/>
      <c r="G346" s="163"/>
      <c r="H346" s="163"/>
      <c r="I346" s="163"/>
      <c r="J346" s="304" t="s">
        <v>439</v>
      </c>
      <c r="K346" s="305"/>
      <c r="L346" s="244"/>
      <c r="M346" s="293"/>
    </row>
    <row r="347" spans="1:13" s="765" customFormat="1" ht="18.75" customHeight="1">
      <c r="A347" s="303" t="s">
        <v>504</v>
      </c>
      <c r="B347" s="433"/>
      <c r="C347" s="429" t="s">
        <v>504</v>
      </c>
      <c r="D347" s="429"/>
      <c r="E347" s="429" t="s">
        <v>504</v>
      </c>
      <c r="F347" s="429"/>
      <c r="G347" s="624"/>
      <c r="H347" s="624"/>
      <c r="I347" s="624"/>
      <c r="J347" s="430" t="s">
        <v>459</v>
      </c>
      <c r="K347" s="764"/>
      <c r="L347" s="433"/>
      <c r="M347" s="505"/>
    </row>
    <row r="348" spans="1:13" s="383" customFormat="1" ht="21.75" customHeight="1">
      <c r="A348" s="296"/>
      <c r="B348" s="151"/>
      <c r="C348" s="168"/>
      <c r="D348" s="168"/>
      <c r="E348" s="168"/>
      <c r="F348" s="168"/>
      <c r="G348" s="156" t="s">
        <v>276</v>
      </c>
      <c r="H348" s="151">
        <v>3601</v>
      </c>
      <c r="I348" s="349" t="s">
        <v>77</v>
      </c>
      <c r="J348" s="306"/>
      <c r="K348" s="306"/>
      <c r="L348" s="151"/>
      <c r="M348" s="454"/>
    </row>
    <row r="349" spans="1:13" s="383" customFormat="1" ht="21.75" customHeight="1">
      <c r="A349" s="296"/>
      <c r="B349" s="151"/>
      <c r="C349" s="168"/>
      <c r="D349" s="168"/>
      <c r="E349" s="168"/>
      <c r="F349" s="168"/>
      <c r="G349" s="156" t="s">
        <v>546</v>
      </c>
      <c r="H349" s="151"/>
      <c r="I349" s="349" t="s">
        <v>78</v>
      </c>
      <c r="J349" s="306"/>
      <c r="K349" s="306"/>
      <c r="L349" s="151"/>
      <c r="M349" s="454"/>
    </row>
    <row r="350" spans="1:13" s="235" customFormat="1" ht="21.75" customHeight="1">
      <c r="A350" s="296"/>
      <c r="B350" s="151"/>
      <c r="C350" s="168"/>
      <c r="D350" s="168"/>
      <c r="E350" s="168"/>
      <c r="F350" s="168"/>
      <c r="G350" s="158" t="s">
        <v>647</v>
      </c>
      <c r="H350" s="149" t="s">
        <v>40</v>
      </c>
      <c r="I350" s="152" t="s">
        <v>41</v>
      </c>
      <c r="J350" s="305"/>
      <c r="K350" s="305"/>
      <c r="L350" s="168"/>
      <c r="M350" s="293"/>
    </row>
    <row r="351" spans="1:13" s="235" customFormat="1" ht="21.75" customHeight="1">
      <c r="A351" s="296"/>
      <c r="B351" s="151"/>
      <c r="C351" s="168"/>
      <c r="D351" s="168"/>
      <c r="E351" s="168"/>
      <c r="F351" s="168"/>
      <c r="G351" s="158" t="s">
        <v>550</v>
      </c>
      <c r="H351" s="163"/>
      <c r="I351" s="152" t="s">
        <v>549</v>
      </c>
      <c r="J351" s="305"/>
      <c r="K351" s="305"/>
      <c r="L351" s="168"/>
      <c r="M351" s="293"/>
    </row>
    <row r="352" spans="1:13" s="383" customFormat="1" ht="21.75" customHeight="1">
      <c r="A352" s="296"/>
      <c r="B352" s="151"/>
      <c r="C352" s="168"/>
      <c r="D352" s="168"/>
      <c r="E352" s="168"/>
      <c r="F352" s="168"/>
      <c r="G352" s="156" t="s">
        <v>272</v>
      </c>
      <c r="H352" s="357" t="s">
        <v>194</v>
      </c>
      <c r="I352" s="349" t="s">
        <v>90</v>
      </c>
      <c r="J352" s="305"/>
      <c r="K352" s="306"/>
      <c r="L352" s="151"/>
      <c r="M352" s="454"/>
    </row>
    <row r="353" spans="1:13" s="383" customFormat="1" ht="21.75" customHeight="1">
      <c r="A353" s="514"/>
      <c r="B353" s="151"/>
      <c r="C353" s="151"/>
      <c r="D353" s="168"/>
      <c r="E353" s="151"/>
      <c r="F353" s="151"/>
      <c r="G353" s="175" t="s">
        <v>620</v>
      </c>
      <c r="H353" s="384" t="s">
        <v>401</v>
      </c>
      <c r="I353" s="155" t="s">
        <v>376</v>
      </c>
      <c r="J353" s="305"/>
      <c r="K353" s="305"/>
      <c r="L353" s="168"/>
      <c r="M353" s="454"/>
    </row>
    <row r="354" spans="1:13" s="383" customFormat="1" ht="21.75" customHeight="1">
      <c r="A354" s="514"/>
      <c r="B354" s="151"/>
      <c r="C354" s="151"/>
      <c r="D354" s="168"/>
      <c r="E354" s="151"/>
      <c r="F354" s="151"/>
      <c r="G354" s="176" t="s">
        <v>621</v>
      </c>
      <c r="H354" s="151"/>
      <c r="I354" s="155" t="s">
        <v>378</v>
      </c>
      <c r="J354" s="305"/>
      <c r="K354" s="305"/>
      <c r="L354" s="168"/>
      <c r="M354" s="454"/>
    </row>
    <row r="355" spans="1:13" s="383" customFormat="1" ht="21.75" customHeight="1">
      <c r="A355" s="472" t="s">
        <v>91</v>
      </c>
      <c r="B355" s="384"/>
      <c r="C355" s="168" t="s">
        <v>91</v>
      </c>
      <c r="D355" s="168"/>
      <c r="E355" s="168" t="s">
        <v>91</v>
      </c>
      <c r="F355" s="168"/>
      <c r="G355" s="174" t="s">
        <v>235</v>
      </c>
      <c r="H355" s="312" t="s">
        <v>402</v>
      </c>
      <c r="I355" s="349" t="s">
        <v>202</v>
      </c>
      <c r="J355" s="305" t="s">
        <v>91</v>
      </c>
      <c r="K355" s="305"/>
      <c r="L355" s="168"/>
      <c r="M355" s="454"/>
    </row>
    <row r="356" spans="1:12" ht="42.75" customHeight="1">
      <c r="A356" s="294"/>
      <c r="B356" s="244"/>
      <c r="C356" s="272"/>
      <c r="D356" s="272"/>
      <c r="E356" s="272"/>
      <c r="F356" s="272"/>
      <c r="G356" s="185" t="s">
        <v>559</v>
      </c>
      <c r="H356" s="503" t="s">
        <v>267</v>
      </c>
      <c r="I356" s="181" t="s">
        <v>558</v>
      </c>
      <c r="J356" s="289"/>
      <c r="K356" s="289"/>
      <c r="L356" s="272"/>
    </row>
    <row r="357" spans="1:12" ht="2.25" customHeight="1" hidden="1">
      <c r="A357" s="294"/>
      <c r="B357" s="244"/>
      <c r="C357" s="272"/>
      <c r="D357" s="272"/>
      <c r="E357" s="272"/>
      <c r="F357" s="272"/>
      <c r="G357" s="156"/>
      <c r="H357" s="314"/>
      <c r="I357" s="152"/>
      <c r="J357" s="289"/>
      <c r="K357" s="289"/>
      <c r="L357" s="272"/>
    </row>
    <row r="358" spans="1:13" s="383" customFormat="1" ht="21.75" customHeight="1">
      <c r="A358" s="296"/>
      <c r="B358" s="151"/>
      <c r="C358" s="168"/>
      <c r="D358" s="168"/>
      <c r="E358" s="168"/>
      <c r="F358" s="168"/>
      <c r="G358" s="156" t="s">
        <v>285</v>
      </c>
      <c r="H358" s="357" t="s">
        <v>403</v>
      </c>
      <c r="I358" s="349" t="s">
        <v>283</v>
      </c>
      <c r="J358" s="305"/>
      <c r="K358" s="305"/>
      <c r="L358" s="151"/>
      <c r="M358" s="454"/>
    </row>
    <row r="359" spans="1:13" s="739" customFormat="1" ht="18" customHeight="1">
      <c r="A359" s="610"/>
      <c r="B359" s="744"/>
      <c r="C359" s="767"/>
      <c r="D359" s="767"/>
      <c r="E359" s="767"/>
      <c r="F359" s="767"/>
      <c r="G359" s="158" t="s">
        <v>620</v>
      </c>
      <c r="H359" s="426" t="s">
        <v>404</v>
      </c>
      <c r="I359" s="156" t="s">
        <v>376</v>
      </c>
      <c r="J359" s="304"/>
      <c r="K359" s="304"/>
      <c r="L359" s="767"/>
      <c r="M359" s="505"/>
    </row>
    <row r="360" spans="1:12" ht="21.75" customHeight="1">
      <c r="A360" s="294"/>
      <c r="B360" s="244"/>
      <c r="C360" s="272"/>
      <c r="D360" s="272"/>
      <c r="E360" s="272"/>
      <c r="F360" s="272"/>
      <c r="G360" s="156" t="s">
        <v>621</v>
      </c>
      <c r="H360" s="151"/>
      <c r="I360" s="155" t="s">
        <v>378</v>
      </c>
      <c r="J360" s="289"/>
      <c r="K360" s="289"/>
      <c r="L360" s="272"/>
    </row>
    <row r="361" spans="1:13" s="739" customFormat="1" ht="16.5" customHeight="1">
      <c r="A361" s="303" t="s">
        <v>93</v>
      </c>
      <c r="B361" s="426"/>
      <c r="C361" s="429" t="s">
        <v>91</v>
      </c>
      <c r="D361" s="717"/>
      <c r="E361" s="429" t="s">
        <v>91</v>
      </c>
      <c r="F361" s="429"/>
      <c r="G361" s="166" t="s">
        <v>274</v>
      </c>
      <c r="H361" s="719" t="s">
        <v>405</v>
      </c>
      <c r="I361" s="158" t="s">
        <v>201</v>
      </c>
      <c r="J361" s="430" t="s">
        <v>91</v>
      </c>
      <c r="K361" s="430"/>
      <c r="L361" s="429"/>
      <c r="M361" s="505"/>
    </row>
    <row r="362" spans="1:13" s="739" customFormat="1" ht="15.75" customHeight="1">
      <c r="A362" s="610"/>
      <c r="B362" s="433"/>
      <c r="C362" s="735"/>
      <c r="D362" s="429"/>
      <c r="E362" s="735"/>
      <c r="F362" s="429"/>
      <c r="G362" s="188" t="s">
        <v>562</v>
      </c>
      <c r="H362" s="501" t="s">
        <v>268</v>
      </c>
      <c r="I362" s="158" t="s">
        <v>560</v>
      </c>
      <c r="J362" s="777"/>
      <c r="K362" s="304"/>
      <c r="L362" s="767"/>
      <c r="M362" s="505"/>
    </row>
    <row r="363" spans="1:12" ht="11.25" customHeight="1" hidden="1">
      <c r="A363" s="294"/>
      <c r="B363" s="244"/>
      <c r="C363" s="263"/>
      <c r="D363" s="272"/>
      <c r="E363" s="263"/>
      <c r="F363" s="272"/>
      <c r="G363" s="156"/>
      <c r="H363" s="149"/>
      <c r="I363" s="152"/>
      <c r="J363" s="390"/>
      <c r="K363" s="289"/>
      <c r="L363" s="272"/>
    </row>
    <row r="364" spans="1:13" s="432" customFormat="1" ht="16.5" customHeight="1">
      <c r="A364" s="303"/>
      <c r="B364" s="433"/>
      <c r="C364" s="429"/>
      <c r="D364" s="429"/>
      <c r="E364" s="429"/>
      <c r="F364" s="429"/>
      <c r="G364" s="156" t="s">
        <v>285</v>
      </c>
      <c r="H364" s="721" t="s">
        <v>406</v>
      </c>
      <c r="I364" s="167" t="s">
        <v>284</v>
      </c>
      <c r="J364" s="430"/>
      <c r="K364" s="430"/>
      <c r="L364" s="433"/>
      <c r="M364" s="471"/>
    </row>
    <row r="365" spans="1:12" ht="21.75" customHeight="1">
      <c r="A365" s="294"/>
      <c r="B365" s="244"/>
      <c r="C365" s="263"/>
      <c r="D365" s="272"/>
      <c r="E365" s="263"/>
      <c r="F365" s="272"/>
      <c r="G365" s="158" t="s">
        <v>620</v>
      </c>
      <c r="H365" s="384" t="s">
        <v>407</v>
      </c>
      <c r="I365" s="155" t="s">
        <v>376</v>
      </c>
      <c r="J365" s="390"/>
      <c r="K365" s="289"/>
      <c r="L365" s="272"/>
    </row>
    <row r="366" spans="1:13" s="739" customFormat="1" ht="19.5" customHeight="1">
      <c r="A366" s="610"/>
      <c r="B366" s="744"/>
      <c r="C366" s="776"/>
      <c r="D366" s="767"/>
      <c r="E366" s="776"/>
      <c r="F366" s="767"/>
      <c r="G366" s="156" t="s">
        <v>621</v>
      </c>
      <c r="H366" s="433"/>
      <c r="I366" s="156" t="s">
        <v>378</v>
      </c>
      <c r="J366" s="430"/>
      <c r="K366" s="430"/>
      <c r="L366" s="429"/>
      <c r="M366" s="505"/>
    </row>
    <row r="367" spans="1:12" ht="21.75" customHeight="1">
      <c r="A367" s="296" t="s">
        <v>93</v>
      </c>
      <c r="B367" s="384"/>
      <c r="C367" s="168" t="s">
        <v>91</v>
      </c>
      <c r="D367" s="193"/>
      <c r="E367" s="168" t="s">
        <v>91</v>
      </c>
      <c r="F367" s="168"/>
      <c r="G367" s="166" t="s">
        <v>548</v>
      </c>
      <c r="H367" s="312" t="s">
        <v>408</v>
      </c>
      <c r="I367" s="152" t="s">
        <v>201</v>
      </c>
      <c r="J367" s="305" t="s">
        <v>91</v>
      </c>
      <c r="K367" s="305"/>
      <c r="L367" s="168"/>
    </row>
    <row r="368" spans="1:13" s="739" customFormat="1" ht="18" customHeight="1">
      <c r="A368" s="303"/>
      <c r="B368" s="426"/>
      <c r="C368" s="429"/>
      <c r="D368" s="717"/>
      <c r="E368" s="429"/>
      <c r="F368" s="429"/>
      <c r="G368" s="158" t="s">
        <v>653</v>
      </c>
      <c r="H368" s="501" t="s">
        <v>139</v>
      </c>
      <c r="I368" s="158" t="s">
        <v>551</v>
      </c>
      <c r="J368" s="430"/>
      <c r="K368" s="430"/>
      <c r="L368" s="429"/>
      <c r="M368" s="505"/>
    </row>
    <row r="369" spans="1:13" s="739" customFormat="1" ht="18.75" customHeight="1">
      <c r="A369" s="303"/>
      <c r="B369" s="426"/>
      <c r="C369" s="429"/>
      <c r="D369" s="717"/>
      <c r="E369" s="429"/>
      <c r="F369" s="429"/>
      <c r="G369" s="158" t="s">
        <v>654</v>
      </c>
      <c r="H369" s="501" t="s">
        <v>478</v>
      </c>
      <c r="I369" s="158" t="s">
        <v>564</v>
      </c>
      <c r="J369" s="430"/>
      <c r="K369" s="430"/>
      <c r="L369" s="429"/>
      <c r="M369" s="505"/>
    </row>
    <row r="370" spans="1:12" ht="39" customHeight="1">
      <c r="A370" s="296"/>
      <c r="B370" s="384"/>
      <c r="C370" s="168"/>
      <c r="D370" s="193"/>
      <c r="E370" s="168"/>
      <c r="F370" s="168"/>
      <c r="G370" s="181" t="s">
        <v>552</v>
      </c>
      <c r="H370" s="439" t="s">
        <v>479</v>
      </c>
      <c r="I370" s="181" t="s">
        <v>494</v>
      </c>
      <c r="J370" s="305"/>
      <c r="K370" s="305"/>
      <c r="L370" s="168"/>
    </row>
    <row r="371" spans="1:12" ht="21.75" customHeight="1">
      <c r="A371" s="296">
        <v>12440400</v>
      </c>
      <c r="B371" s="384"/>
      <c r="C371" s="268">
        <v>14389600</v>
      </c>
      <c r="D371" s="193"/>
      <c r="E371" s="168">
        <v>12388700</v>
      </c>
      <c r="F371" s="168"/>
      <c r="G371" s="156" t="s">
        <v>235</v>
      </c>
      <c r="H371" s="149" t="s">
        <v>493</v>
      </c>
      <c r="I371" s="152" t="s">
        <v>481</v>
      </c>
      <c r="J371" s="292">
        <v>13104300</v>
      </c>
      <c r="K371" s="305"/>
      <c r="L371" s="168"/>
    </row>
    <row r="372" spans="1:12" ht="19.5" customHeight="1">
      <c r="A372" s="296">
        <v>0</v>
      </c>
      <c r="B372" s="384"/>
      <c r="C372" s="168">
        <v>100</v>
      </c>
      <c r="D372" s="193"/>
      <c r="E372" s="168">
        <v>100</v>
      </c>
      <c r="F372" s="168"/>
      <c r="G372" s="174" t="s">
        <v>651</v>
      </c>
      <c r="H372" s="314" t="s">
        <v>482</v>
      </c>
      <c r="I372" s="152" t="s">
        <v>480</v>
      </c>
      <c r="J372" s="292">
        <v>100</v>
      </c>
      <c r="K372" s="305"/>
      <c r="L372" s="168"/>
    </row>
    <row r="373" spans="1:13" s="739" customFormat="1" ht="42" customHeight="1">
      <c r="A373" s="303"/>
      <c r="B373" s="426"/>
      <c r="C373" s="429"/>
      <c r="D373" s="717"/>
      <c r="E373" s="429"/>
      <c r="F373" s="429"/>
      <c r="G373" s="185" t="s">
        <v>652</v>
      </c>
      <c r="H373" s="501" t="s">
        <v>332</v>
      </c>
      <c r="I373" s="181" t="s">
        <v>563</v>
      </c>
      <c r="J373" s="504"/>
      <c r="K373" s="430"/>
      <c r="L373" s="429"/>
      <c r="M373" s="505"/>
    </row>
    <row r="374" spans="1:13" s="739" customFormat="1" ht="40.5" customHeight="1">
      <c r="A374" s="303"/>
      <c r="B374" s="426"/>
      <c r="C374" s="429"/>
      <c r="D374" s="717"/>
      <c r="E374" s="429"/>
      <c r="F374" s="429"/>
      <c r="G374" s="181" t="s">
        <v>552</v>
      </c>
      <c r="H374" s="501" t="s">
        <v>483</v>
      </c>
      <c r="I374" s="738" t="s">
        <v>495</v>
      </c>
      <c r="J374" s="504"/>
      <c r="K374" s="430"/>
      <c r="L374" s="429"/>
      <c r="M374" s="505"/>
    </row>
    <row r="375" spans="1:12" ht="21.75" customHeight="1">
      <c r="A375" s="296">
        <v>2767500</v>
      </c>
      <c r="B375" s="384"/>
      <c r="C375" s="366">
        <v>3736700</v>
      </c>
      <c r="D375" s="193"/>
      <c r="E375" s="168">
        <v>3056000</v>
      </c>
      <c r="F375" s="168"/>
      <c r="G375" s="156" t="s">
        <v>235</v>
      </c>
      <c r="H375" s="163" t="s">
        <v>484</v>
      </c>
      <c r="I375" s="528" t="s">
        <v>644</v>
      </c>
      <c r="J375" s="367">
        <v>3429500</v>
      </c>
      <c r="K375" s="305"/>
      <c r="L375" s="168"/>
    </row>
    <row r="376" spans="1:12" ht="21.75" customHeight="1">
      <c r="A376" s="296">
        <v>0</v>
      </c>
      <c r="B376" s="384"/>
      <c r="C376" s="366">
        <v>100</v>
      </c>
      <c r="D376" s="193"/>
      <c r="E376" s="366">
        <v>100</v>
      </c>
      <c r="F376" s="168"/>
      <c r="G376" s="174" t="s">
        <v>650</v>
      </c>
      <c r="H376" s="163" t="s">
        <v>497</v>
      </c>
      <c r="I376" s="152" t="s">
        <v>480</v>
      </c>
      <c r="J376" s="367">
        <v>100</v>
      </c>
      <c r="K376" s="305"/>
      <c r="L376" s="168"/>
    </row>
    <row r="377" spans="1:12" ht="24.75" customHeight="1">
      <c r="A377" s="296"/>
      <c r="B377" s="384"/>
      <c r="C377" s="168"/>
      <c r="D377" s="193"/>
      <c r="E377" s="168"/>
      <c r="F377" s="168"/>
      <c r="G377" s="186" t="s">
        <v>565</v>
      </c>
      <c r="H377" s="314" t="s">
        <v>333</v>
      </c>
      <c r="I377" s="152" t="s">
        <v>560</v>
      </c>
      <c r="J377" s="367"/>
      <c r="K377" s="305"/>
      <c r="L377" s="168"/>
    </row>
    <row r="378" spans="1:12" ht="45.75" customHeight="1">
      <c r="A378" s="296"/>
      <c r="B378" s="384"/>
      <c r="C378" s="168"/>
      <c r="D378" s="193"/>
      <c r="E378" s="168"/>
      <c r="F378" s="168"/>
      <c r="G378" s="181" t="s">
        <v>649</v>
      </c>
      <c r="H378" s="503" t="s">
        <v>485</v>
      </c>
      <c r="I378" s="181" t="s">
        <v>495</v>
      </c>
      <c r="J378" s="367"/>
      <c r="K378" s="305"/>
      <c r="L378" s="168"/>
    </row>
    <row r="379" spans="1:13" s="739" customFormat="1" ht="18.75" customHeight="1">
      <c r="A379" s="303">
        <v>1710200</v>
      </c>
      <c r="B379" s="426"/>
      <c r="C379" s="775">
        <v>849900</v>
      </c>
      <c r="D379" s="717"/>
      <c r="E379" s="429">
        <v>849900</v>
      </c>
      <c r="F379" s="429"/>
      <c r="G379" s="156" t="s">
        <v>235</v>
      </c>
      <c r="H379" s="624" t="s">
        <v>486</v>
      </c>
      <c r="I379" s="158" t="s">
        <v>645</v>
      </c>
      <c r="J379" s="504">
        <v>779900</v>
      </c>
      <c r="K379" s="430"/>
      <c r="L379" s="429"/>
      <c r="M379" s="505"/>
    </row>
    <row r="380" spans="1:12" ht="20.25" customHeight="1">
      <c r="A380" s="296">
        <v>0</v>
      </c>
      <c r="B380" s="384"/>
      <c r="C380" s="366">
        <v>100</v>
      </c>
      <c r="D380" s="193"/>
      <c r="E380" s="366">
        <v>100</v>
      </c>
      <c r="F380" s="168"/>
      <c r="G380" s="174" t="s">
        <v>258</v>
      </c>
      <c r="H380" s="163" t="s">
        <v>496</v>
      </c>
      <c r="I380" s="152" t="s">
        <v>480</v>
      </c>
      <c r="J380" s="367">
        <v>100</v>
      </c>
      <c r="K380" s="305"/>
      <c r="L380" s="168"/>
    </row>
    <row r="381" spans="1:12" ht="23.25" customHeight="1" thickBot="1">
      <c r="A381" s="368"/>
      <c r="B381" s="369"/>
      <c r="C381" s="370"/>
      <c r="D381" s="370"/>
      <c r="E381" s="370"/>
      <c r="F381" s="370"/>
      <c r="G381" s="189" t="s">
        <v>648</v>
      </c>
      <c r="H381" s="371"/>
      <c r="I381" s="371"/>
      <c r="J381" s="372"/>
      <c r="K381" s="525"/>
      <c r="L381" s="270"/>
    </row>
    <row r="382" spans="1:12" ht="26.25">
      <c r="A382" s="340" t="s">
        <v>714</v>
      </c>
      <c r="B382" s="341"/>
      <c r="C382" s="279"/>
      <c r="D382" s="342"/>
      <c r="E382" s="279"/>
      <c r="F382" s="279"/>
      <c r="G382" s="177"/>
      <c r="H382" s="177"/>
      <c r="I382" s="177"/>
      <c r="J382" s="529" t="s">
        <v>513</v>
      </c>
      <c r="K382" s="530"/>
      <c r="L382" s="270"/>
    </row>
    <row r="383" spans="1:12" ht="27" thickBot="1">
      <c r="A383" s="346" t="s">
        <v>715</v>
      </c>
      <c r="B383" s="283"/>
      <c r="C383" s="284"/>
      <c r="D383" s="284"/>
      <c r="E383" s="284"/>
      <c r="F383" s="284"/>
      <c r="G383" s="178"/>
      <c r="H383" s="178"/>
      <c r="I383" s="178"/>
      <c r="J383" s="347"/>
      <c r="K383" s="453"/>
      <c r="L383" s="270"/>
    </row>
    <row r="384" spans="1:12" ht="26.25">
      <c r="A384" s="288"/>
      <c r="B384" s="244"/>
      <c r="C384" s="272"/>
      <c r="D384" s="272"/>
      <c r="E384" s="272"/>
      <c r="F384" s="272"/>
      <c r="G384" s="163" t="s">
        <v>84</v>
      </c>
      <c r="H384" s="163"/>
      <c r="I384" s="163"/>
      <c r="J384" s="496" t="s">
        <v>634</v>
      </c>
      <c r="K384" s="453"/>
      <c r="L384" s="270"/>
    </row>
    <row r="385" spans="1:12" ht="26.25">
      <c r="A385" s="288"/>
      <c r="B385" s="244"/>
      <c r="C385" s="272"/>
      <c r="D385" s="272"/>
      <c r="E385" s="272"/>
      <c r="F385" s="272"/>
      <c r="G385" s="163"/>
      <c r="H385" s="163"/>
      <c r="I385" s="787" t="s">
        <v>5</v>
      </c>
      <c r="J385" s="788"/>
      <c r="K385" s="453"/>
      <c r="L385" s="270"/>
    </row>
    <row r="386" spans="1:12" ht="26.25">
      <c r="A386" s="294"/>
      <c r="B386" s="244"/>
      <c r="C386" s="272"/>
      <c r="D386" s="272"/>
      <c r="E386" s="272"/>
      <c r="F386" s="272"/>
      <c r="G386" s="163"/>
      <c r="H386" s="163"/>
      <c r="I386" s="163"/>
      <c r="J386" s="295"/>
      <c r="K386" s="453"/>
      <c r="L386" s="270"/>
    </row>
    <row r="387" spans="1:12" ht="26.25">
      <c r="A387" s="789" t="s">
        <v>219</v>
      </c>
      <c r="B387" s="790"/>
      <c r="C387" s="791" t="s">
        <v>220</v>
      </c>
      <c r="D387" s="790"/>
      <c r="E387" s="791" t="s">
        <v>221</v>
      </c>
      <c r="F387" s="790"/>
      <c r="G387" s="163"/>
      <c r="H387" s="163"/>
      <c r="I387" s="163"/>
      <c r="J387" s="297" t="s">
        <v>220</v>
      </c>
      <c r="K387" s="453"/>
      <c r="L387" s="270"/>
    </row>
    <row r="388" spans="1:12" ht="26.25">
      <c r="A388" s="789" t="s">
        <v>146</v>
      </c>
      <c r="B388" s="791"/>
      <c r="C388" s="791" t="s">
        <v>145</v>
      </c>
      <c r="D388" s="791"/>
      <c r="E388" s="791" t="s">
        <v>144</v>
      </c>
      <c r="F388" s="791"/>
      <c r="G388" s="149"/>
      <c r="H388" s="314"/>
      <c r="I388" s="792" t="s">
        <v>508</v>
      </c>
      <c r="J388" s="793"/>
      <c r="K388" s="453"/>
      <c r="L388" s="270"/>
    </row>
    <row r="389" spans="1:12" ht="26.25">
      <c r="A389" s="785" t="s">
        <v>443</v>
      </c>
      <c r="B389" s="786"/>
      <c r="C389" s="786" t="s">
        <v>500</v>
      </c>
      <c r="D389" s="786"/>
      <c r="E389" s="786" t="s">
        <v>500</v>
      </c>
      <c r="F389" s="786"/>
      <c r="G389" s="163"/>
      <c r="H389" s="163"/>
      <c r="I389" s="163"/>
      <c r="J389" s="301" t="s">
        <v>514</v>
      </c>
      <c r="K389" s="453"/>
      <c r="L389" s="270"/>
    </row>
    <row r="390" spans="1:12" ht="26.25">
      <c r="A390" s="303" t="s">
        <v>521</v>
      </c>
      <c r="B390" s="151"/>
      <c r="C390" s="429" t="s">
        <v>521</v>
      </c>
      <c r="D390" s="168"/>
      <c r="E390" s="429" t="s">
        <v>521</v>
      </c>
      <c r="F390" s="168"/>
      <c r="G390" s="163"/>
      <c r="H390" s="163"/>
      <c r="I390" s="163"/>
      <c r="J390" s="306"/>
      <c r="K390" s="453"/>
      <c r="L390" s="270"/>
    </row>
    <row r="391" spans="1:12" ht="26.25">
      <c r="A391" s="296"/>
      <c r="B391" s="168"/>
      <c r="C391" s="168"/>
      <c r="D391" s="168"/>
      <c r="E391" s="168"/>
      <c r="F391" s="168"/>
      <c r="G391" s="163"/>
      <c r="H391" s="163"/>
      <c r="I391" s="163"/>
      <c r="J391" s="304" t="s">
        <v>439</v>
      </c>
      <c r="K391" s="453"/>
      <c r="L391" s="270"/>
    </row>
    <row r="392" spans="1:12" ht="26.25">
      <c r="A392" s="296" t="s">
        <v>504</v>
      </c>
      <c r="B392" s="151"/>
      <c r="C392" s="168" t="s">
        <v>504</v>
      </c>
      <c r="D392" s="168"/>
      <c r="E392" s="168" t="s">
        <v>504</v>
      </c>
      <c r="F392" s="168"/>
      <c r="G392" s="163"/>
      <c r="H392" s="163"/>
      <c r="I392" s="163"/>
      <c r="J392" s="305" t="s">
        <v>459</v>
      </c>
      <c r="K392" s="453"/>
      <c r="L392" s="270"/>
    </row>
    <row r="393" spans="1:12" ht="26.25">
      <c r="A393" s="296"/>
      <c r="B393" s="151"/>
      <c r="C393" s="168"/>
      <c r="D393" s="168"/>
      <c r="E393" s="168"/>
      <c r="F393" s="168"/>
      <c r="G393" s="163"/>
      <c r="H393" s="163"/>
      <c r="I393" s="163"/>
      <c r="J393" s="306"/>
      <c r="K393" s="453"/>
      <c r="L393" s="270"/>
    </row>
    <row r="394" spans="1:12" ht="54" customHeight="1">
      <c r="A394" s="296"/>
      <c r="B394" s="384"/>
      <c r="C394" s="168"/>
      <c r="D394" s="193"/>
      <c r="E394" s="168"/>
      <c r="F394" s="168"/>
      <c r="G394" s="737" t="s">
        <v>655</v>
      </c>
      <c r="H394" s="518" t="s">
        <v>487</v>
      </c>
      <c r="I394" s="531" t="s">
        <v>566</v>
      </c>
      <c r="J394" s="305"/>
      <c r="K394" s="453"/>
      <c r="L394" s="270"/>
    </row>
    <row r="395" spans="1:12" ht="26.25">
      <c r="A395" s="296"/>
      <c r="B395" s="384"/>
      <c r="C395" s="168"/>
      <c r="D395" s="193"/>
      <c r="E395" s="168"/>
      <c r="F395" s="168"/>
      <c r="G395" s="176" t="s">
        <v>553</v>
      </c>
      <c r="H395" s="384" t="s">
        <v>488</v>
      </c>
      <c r="I395" s="156" t="s">
        <v>490</v>
      </c>
      <c r="J395" s="305"/>
      <c r="K395" s="453"/>
      <c r="L395" s="270"/>
    </row>
    <row r="396" spans="1:12" ht="26.25">
      <c r="A396" s="296"/>
      <c r="B396" s="384"/>
      <c r="C396" s="168"/>
      <c r="D396" s="193"/>
      <c r="E396" s="168"/>
      <c r="F396" s="168"/>
      <c r="G396" s="174" t="s">
        <v>554</v>
      </c>
      <c r="H396" s="312"/>
      <c r="I396" s="167" t="s">
        <v>489</v>
      </c>
      <c r="J396" s="305" t="s">
        <v>91</v>
      </c>
      <c r="K396" s="453"/>
      <c r="L396" s="270"/>
    </row>
    <row r="397" spans="1:12" ht="26.25">
      <c r="A397" s="296"/>
      <c r="B397" s="384"/>
      <c r="C397" s="168"/>
      <c r="D397" s="193"/>
      <c r="E397" s="168"/>
      <c r="F397" s="168"/>
      <c r="G397" s="158" t="s">
        <v>656</v>
      </c>
      <c r="H397" s="314" t="s">
        <v>40</v>
      </c>
      <c r="I397" s="158" t="s">
        <v>491</v>
      </c>
      <c r="J397" s="289"/>
      <c r="K397" s="453"/>
      <c r="L397" s="270"/>
    </row>
    <row r="398" spans="1:12" ht="26.25">
      <c r="A398" s="296">
        <v>40000</v>
      </c>
      <c r="B398" s="384"/>
      <c r="C398" s="168">
        <v>900000</v>
      </c>
      <c r="D398" s="462"/>
      <c r="E398" s="168">
        <v>70000</v>
      </c>
      <c r="F398" s="168"/>
      <c r="G398" s="166" t="s">
        <v>235</v>
      </c>
      <c r="H398" s="312" t="s">
        <v>492</v>
      </c>
      <c r="I398" s="158" t="s">
        <v>201</v>
      </c>
      <c r="J398" s="305">
        <v>900000</v>
      </c>
      <c r="K398" s="453"/>
      <c r="L398" s="270"/>
    </row>
    <row r="399" spans="1:12" ht="26.25">
      <c r="A399" s="524"/>
      <c r="B399" s="487"/>
      <c r="C399" s="486"/>
      <c r="D399" s="168"/>
      <c r="E399" s="486"/>
      <c r="F399" s="401"/>
      <c r="G399" s="161" t="s">
        <v>612</v>
      </c>
      <c r="H399" s="509"/>
      <c r="I399" s="487" t="s">
        <v>498</v>
      </c>
      <c r="J399" s="360"/>
      <c r="K399" s="453"/>
      <c r="L399" s="270"/>
    </row>
    <row r="400" spans="1:12" ht="26.25">
      <c r="A400" s="362">
        <f>A371+A372+A375+A376+A379+A380+A398</f>
        <v>16958100</v>
      </c>
      <c r="B400" s="179"/>
      <c r="C400" s="363">
        <f>C371+C372+C375+C376+C379+C380+C398</f>
        <v>19876500</v>
      </c>
      <c r="D400" s="363"/>
      <c r="E400" s="363">
        <f>E371+E372+E375+E376+E379+E380+E398</f>
        <v>16364900</v>
      </c>
      <c r="F400" s="363"/>
      <c r="G400" s="179" t="s">
        <v>527</v>
      </c>
      <c r="H400" s="179"/>
      <c r="I400" s="179" t="s">
        <v>499</v>
      </c>
      <c r="J400" s="364">
        <f>J371+J372+J375+J376+J379+J380+J398</f>
        <v>18214000</v>
      </c>
      <c r="K400" s="453"/>
      <c r="L400" s="270"/>
    </row>
    <row r="401" spans="1:12" ht="26.25">
      <c r="A401" s="532">
        <f>SUM(A371:A398)</f>
        <v>16958100</v>
      </c>
      <c r="B401" s="180"/>
      <c r="C401" s="533">
        <f>SUM(C371:C398)</f>
        <v>19876500</v>
      </c>
      <c r="D401" s="355"/>
      <c r="E401" s="533">
        <f>SUM(E371:E398)</f>
        <v>16364900</v>
      </c>
      <c r="F401" s="534"/>
      <c r="G401" s="180" t="s">
        <v>613</v>
      </c>
      <c r="H401" s="184"/>
      <c r="I401" s="180" t="s">
        <v>43</v>
      </c>
      <c r="J401" s="535">
        <f>SUM(J371:J398)</f>
        <v>18214000</v>
      </c>
      <c r="K401" s="453"/>
      <c r="L401" s="270"/>
    </row>
    <row r="402" spans="1:12" ht="26.25">
      <c r="A402" s="294"/>
      <c r="B402" s="244"/>
      <c r="C402" s="272"/>
      <c r="D402" s="272"/>
      <c r="E402" s="272"/>
      <c r="F402" s="272"/>
      <c r="G402" s="152" t="s">
        <v>657</v>
      </c>
      <c r="H402" s="149" t="s">
        <v>44</v>
      </c>
      <c r="I402" s="152" t="s">
        <v>45</v>
      </c>
      <c r="J402" s="289"/>
      <c r="K402" s="453"/>
      <c r="L402" s="270"/>
    </row>
    <row r="403" spans="1:12" ht="26.25">
      <c r="A403" s="294"/>
      <c r="B403" s="244"/>
      <c r="C403" s="272"/>
      <c r="D403" s="272"/>
      <c r="E403" s="272"/>
      <c r="F403" s="272"/>
      <c r="G403" s="152" t="s">
        <v>555</v>
      </c>
      <c r="H403" s="163"/>
      <c r="I403" s="152" t="s">
        <v>46</v>
      </c>
      <c r="J403" s="289"/>
      <c r="K403" s="453"/>
      <c r="L403" s="270"/>
    </row>
    <row r="404" spans="1:12" ht="26.25">
      <c r="A404" s="294"/>
      <c r="B404" s="244"/>
      <c r="C404" s="272"/>
      <c r="D404" s="272"/>
      <c r="E404" s="272"/>
      <c r="F404" s="272"/>
      <c r="G404" s="152" t="s">
        <v>658</v>
      </c>
      <c r="H404" s="314" t="s">
        <v>39</v>
      </c>
      <c r="I404" s="152" t="s">
        <v>319</v>
      </c>
      <c r="J404" s="289"/>
      <c r="K404" s="453"/>
      <c r="L404" s="270"/>
    </row>
    <row r="405" spans="1:12" ht="26.25">
      <c r="A405" s="294"/>
      <c r="B405" s="244"/>
      <c r="C405" s="272"/>
      <c r="D405" s="272"/>
      <c r="E405" s="272"/>
      <c r="F405" s="272"/>
      <c r="G405" s="152" t="s">
        <v>556</v>
      </c>
      <c r="H405" s="163"/>
      <c r="I405" s="152" t="s">
        <v>47</v>
      </c>
      <c r="J405" s="289"/>
      <c r="K405" s="453"/>
      <c r="L405" s="270"/>
    </row>
    <row r="406" spans="1:12" ht="26.25">
      <c r="A406" s="294"/>
      <c r="B406" s="536"/>
      <c r="C406" s="272"/>
      <c r="D406" s="272"/>
      <c r="E406" s="272"/>
      <c r="F406" s="272"/>
      <c r="G406" s="155" t="s">
        <v>272</v>
      </c>
      <c r="H406" s="384" t="s">
        <v>334</v>
      </c>
      <c r="I406" s="155" t="s">
        <v>718</v>
      </c>
      <c r="J406" s="289"/>
      <c r="K406" s="453"/>
      <c r="L406" s="270"/>
    </row>
    <row r="407" spans="1:12" ht="26.25">
      <c r="A407" s="296"/>
      <c r="B407" s="151"/>
      <c r="C407" s="169"/>
      <c r="D407" s="168"/>
      <c r="E407" s="169"/>
      <c r="F407" s="168"/>
      <c r="G407" s="152" t="s">
        <v>620</v>
      </c>
      <c r="H407" s="384" t="s">
        <v>39</v>
      </c>
      <c r="I407" s="155" t="s">
        <v>376</v>
      </c>
      <c r="J407" s="305"/>
      <c r="K407" s="453"/>
      <c r="L407" s="270"/>
    </row>
    <row r="408" spans="1:12" ht="26.25">
      <c r="A408" s="296"/>
      <c r="B408" s="151"/>
      <c r="C408" s="169"/>
      <c r="D408" s="168"/>
      <c r="E408" s="169"/>
      <c r="F408" s="168"/>
      <c r="G408" s="155" t="s">
        <v>621</v>
      </c>
      <c r="H408" s="151"/>
      <c r="I408" s="155" t="s">
        <v>378</v>
      </c>
      <c r="J408" s="305"/>
      <c r="K408" s="453"/>
      <c r="L408" s="270"/>
    </row>
    <row r="409" spans="1:12" ht="26.25">
      <c r="A409" s="514"/>
      <c r="B409" s="168"/>
      <c r="C409" s="168"/>
      <c r="D409" s="168"/>
      <c r="E409" s="168"/>
      <c r="F409" s="168"/>
      <c r="G409" s="165" t="s">
        <v>235</v>
      </c>
      <c r="H409" s="384" t="s">
        <v>452</v>
      </c>
      <c r="I409" s="349" t="s">
        <v>206</v>
      </c>
      <c r="J409" s="305" t="s">
        <v>91</v>
      </c>
      <c r="K409" s="453"/>
      <c r="L409" s="270"/>
    </row>
    <row r="410" spans="1:12" ht="26.25">
      <c r="A410" s="353" t="s">
        <v>91</v>
      </c>
      <c r="B410" s="359" t="s">
        <v>8</v>
      </c>
      <c r="C410" s="401">
        <f>C409</f>
        <v>0</v>
      </c>
      <c r="D410" s="355"/>
      <c r="E410" s="355">
        <v>0</v>
      </c>
      <c r="F410" s="534"/>
      <c r="G410" s="149" t="s">
        <v>614</v>
      </c>
      <c r="H410" s="163"/>
      <c r="I410" s="149" t="s">
        <v>48</v>
      </c>
      <c r="J410" s="422" t="s">
        <v>91</v>
      </c>
      <c r="K410" s="453"/>
      <c r="L410" s="270"/>
    </row>
    <row r="411" spans="1:12" ht="27">
      <c r="A411" s="362">
        <f>A401+A214+A101</f>
        <v>18013991</v>
      </c>
      <c r="B411" s="274">
        <f>B32</f>
        <v>0</v>
      </c>
      <c r="C411" s="355">
        <f>C33+C101+C214+C264+C401</f>
        <v>25114000</v>
      </c>
      <c r="D411" s="355"/>
      <c r="E411" s="355">
        <f>E33+E101+E214+E264+E401</f>
        <v>19961000</v>
      </c>
      <c r="F411" s="355"/>
      <c r="G411" s="149" t="s">
        <v>659</v>
      </c>
      <c r="H411" s="163"/>
      <c r="I411" s="149" t="s">
        <v>88</v>
      </c>
      <c r="J411" s="422">
        <f>J33+J101+J214+J264+J401</f>
        <v>22272400</v>
      </c>
      <c r="K411" s="453"/>
      <c r="L411" s="270"/>
    </row>
    <row r="412" spans="1:12" ht="26.25">
      <c r="A412" s="514" t="s">
        <v>75</v>
      </c>
      <c r="B412" s="151"/>
      <c r="C412" s="168" t="s">
        <v>75</v>
      </c>
      <c r="D412" s="168"/>
      <c r="E412" s="401" t="s">
        <v>91</v>
      </c>
      <c r="F412" s="168"/>
      <c r="G412" s="149" t="s">
        <v>572</v>
      </c>
      <c r="H412" s="163"/>
      <c r="I412" s="537" t="s">
        <v>49</v>
      </c>
      <c r="J412" s="422" t="s">
        <v>75</v>
      </c>
      <c r="K412" s="453"/>
      <c r="L412" s="270"/>
    </row>
    <row r="413" spans="1:12" ht="26.25">
      <c r="A413" s="402">
        <f>A411</f>
        <v>18013991</v>
      </c>
      <c r="B413" s="401">
        <f>B411</f>
        <v>0</v>
      </c>
      <c r="C413" s="401">
        <v>23103600</v>
      </c>
      <c r="D413" s="401"/>
      <c r="E413" s="401">
        <v>18318900</v>
      </c>
      <c r="F413" s="401"/>
      <c r="G413" s="149" t="s">
        <v>573</v>
      </c>
      <c r="H413" s="163"/>
      <c r="I413" s="149" t="s">
        <v>50</v>
      </c>
      <c r="J413" s="360">
        <f>+J411</f>
        <v>22272400</v>
      </c>
      <c r="K413" s="453"/>
      <c r="L413" s="270"/>
    </row>
    <row r="414" spans="1:12" ht="26.25">
      <c r="A414" s="315"/>
      <c r="B414" s="168"/>
      <c r="C414" s="168"/>
      <c r="D414" s="168"/>
      <c r="E414" s="168"/>
      <c r="F414" s="168"/>
      <c r="G414" s="152" t="s">
        <v>263</v>
      </c>
      <c r="H414" s="149" t="s">
        <v>24</v>
      </c>
      <c r="I414" s="152" t="s">
        <v>25</v>
      </c>
      <c r="J414" s="305"/>
      <c r="K414" s="305"/>
      <c r="L414" s="270"/>
    </row>
    <row r="415" spans="1:12" ht="26.25">
      <c r="A415" s="315"/>
      <c r="B415" s="168"/>
      <c r="C415" s="168"/>
      <c r="D415" s="168"/>
      <c r="E415" s="168"/>
      <c r="F415" s="168"/>
      <c r="G415" s="152" t="s">
        <v>557</v>
      </c>
      <c r="H415" s="163"/>
      <c r="I415" s="349" t="s">
        <v>26</v>
      </c>
      <c r="J415" s="289"/>
      <c r="K415" s="289"/>
      <c r="L415" s="270"/>
    </row>
    <row r="416" spans="1:12" ht="26.25">
      <c r="A416" s="538"/>
      <c r="B416" s="332"/>
      <c r="C416" s="333"/>
      <c r="D416" s="333"/>
      <c r="E416" s="333"/>
      <c r="F416" s="333"/>
      <c r="G416" s="152" t="s">
        <v>525</v>
      </c>
      <c r="H416" s="149" t="s">
        <v>27</v>
      </c>
      <c r="I416" s="152" t="s">
        <v>28</v>
      </c>
      <c r="J416" s="395"/>
      <c r="K416" s="289"/>
      <c r="L416" s="270"/>
    </row>
    <row r="417" spans="1:12" ht="27" thickBot="1">
      <c r="A417" s="778">
        <v>-371000</v>
      </c>
      <c r="B417" s="779">
        <v>0</v>
      </c>
      <c r="C417" s="779">
        <v>0</v>
      </c>
      <c r="D417" s="779"/>
      <c r="E417" s="779">
        <v>0</v>
      </c>
      <c r="F417" s="779"/>
      <c r="G417" s="780" t="s">
        <v>660</v>
      </c>
      <c r="H417" s="781">
        <v>911</v>
      </c>
      <c r="I417" s="371" t="s">
        <v>509</v>
      </c>
      <c r="J417" s="782">
        <v>-371000</v>
      </c>
      <c r="K417" s="453"/>
      <c r="L417" s="270"/>
    </row>
    <row r="418" spans="1:13" ht="23.25" customHeight="1">
      <c r="A418" s="373">
        <v>56</v>
      </c>
      <c r="B418" s="374"/>
      <c r="C418" s="279"/>
      <c r="D418" s="279"/>
      <c r="E418" s="279"/>
      <c r="F418" s="279"/>
      <c r="G418" s="177"/>
      <c r="H418" s="177"/>
      <c r="I418" s="794" t="s">
        <v>637</v>
      </c>
      <c r="J418" s="795"/>
      <c r="K418" s="445"/>
      <c r="L418" s="380"/>
      <c r="M418" s="345"/>
    </row>
    <row r="419" spans="1:13" ht="27.75" customHeight="1" thickBot="1">
      <c r="A419" s="346"/>
      <c r="B419" s="283"/>
      <c r="C419" s="284"/>
      <c r="D419" s="284"/>
      <c r="E419" s="284"/>
      <c r="F419" s="284"/>
      <c r="G419" s="178"/>
      <c r="H419" s="178"/>
      <c r="I419" s="796" t="s">
        <v>515</v>
      </c>
      <c r="J419" s="797"/>
      <c r="K419" s="295"/>
      <c r="L419" s="163"/>
      <c r="M419" s="339"/>
    </row>
    <row r="420" spans="1:13" s="235" customFormat="1" ht="33.75" customHeight="1">
      <c r="A420" s="539"/>
      <c r="B420" s="244"/>
      <c r="C420" s="389"/>
      <c r="D420" s="272"/>
      <c r="E420" s="272"/>
      <c r="F420" s="168"/>
      <c r="G420" s="151" t="s">
        <v>244</v>
      </c>
      <c r="H420" s="349"/>
      <c r="I420" s="155"/>
      <c r="J420" s="292"/>
      <c r="K420" s="289"/>
      <c r="L420" s="272"/>
      <c r="M420" s="293"/>
    </row>
    <row r="421" spans="1:13" s="235" customFormat="1" ht="37.5" customHeight="1">
      <c r="A421" s="288"/>
      <c r="B421" s="149"/>
      <c r="C421" s="268"/>
      <c r="D421" s="268"/>
      <c r="E421" s="268"/>
      <c r="F421" s="268"/>
      <c r="G421" s="163" t="s">
        <v>51</v>
      </c>
      <c r="H421" s="149"/>
      <c r="I421" s="149"/>
      <c r="J421" s="446"/>
      <c r="K421" s="446"/>
      <c r="L421" s="314"/>
      <c r="M421" s="293"/>
    </row>
    <row r="422" spans="1:13" s="235" customFormat="1" ht="25.5" customHeight="1">
      <c r="A422" s="294"/>
      <c r="B422" s="244"/>
      <c r="C422" s="272"/>
      <c r="D422" s="272"/>
      <c r="E422" s="272"/>
      <c r="F422" s="272"/>
      <c r="G422" s="163"/>
      <c r="H422" s="163"/>
      <c r="I422" s="163"/>
      <c r="J422" s="496" t="s">
        <v>634</v>
      </c>
      <c r="K422" s="446"/>
      <c r="L422" s="380"/>
      <c r="M422" s="293"/>
    </row>
    <row r="423" spans="1:13" s="235" customFormat="1" ht="25.5" customHeight="1">
      <c r="A423" s="294"/>
      <c r="B423" s="244"/>
      <c r="C423" s="272"/>
      <c r="D423" s="272"/>
      <c r="E423" s="272"/>
      <c r="F423" s="272"/>
      <c r="G423" s="384"/>
      <c r="H423" s="163"/>
      <c r="I423" s="787" t="s">
        <v>5</v>
      </c>
      <c r="J423" s="788"/>
      <c r="K423" s="449"/>
      <c r="L423" s="163"/>
      <c r="M423" s="293"/>
    </row>
    <row r="424" spans="1:13" s="235" customFormat="1" ht="25.5" customHeight="1">
      <c r="A424" s="789" t="s">
        <v>219</v>
      </c>
      <c r="B424" s="791"/>
      <c r="C424" s="791" t="s">
        <v>220</v>
      </c>
      <c r="D424" s="791"/>
      <c r="E424" s="791" t="s">
        <v>221</v>
      </c>
      <c r="F424" s="791"/>
      <c r="G424" s="163"/>
      <c r="H424" s="163"/>
      <c r="I424" s="163"/>
      <c r="J424" s="297" t="s">
        <v>220</v>
      </c>
      <c r="K424" s="451"/>
      <c r="L424" s="248"/>
      <c r="M424" s="298"/>
    </row>
    <row r="425" spans="1:13" s="235" customFormat="1" ht="25.5" customHeight="1">
      <c r="A425" s="789" t="s">
        <v>146</v>
      </c>
      <c r="B425" s="791"/>
      <c r="C425" s="791" t="s">
        <v>145</v>
      </c>
      <c r="D425" s="791"/>
      <c r="E425" s="791" t="s">
        <v>144</v>
      </c>
      <c r="F425" s="791"/>
      <c r="G425" s="163"/>
      <c r="H425" s="163"/>
      <c r="I425" s="792" t="s">
        <v>508</v>
      </c>
      <c r="J425" s="793"/>
      <c r="K425" s="305"/>
      <c r="L425" s="168"/>
      <c r="M425" s="293"/>
    </row>
    <row r="426" spans="1:13" s="255" customFormat="1" ht="24.75" customHeight="1">
      <c r="A426" s="785" t="s">
        <v>443</v>
      </c>
      <c r="B426" s="786"/>
      <c r="C426" s="786" t="s">
        <v>500</v>
      </c>
      <c r="D426" s="786"/>
      <c r="E426" s="786" t="s">
        <v>500</v>
      </c>
      <c r="F426" s="786"/>
      <c r="G426" s="163"/>
      <c r="H426" s="163"/>
      <c r="I426" s="163"/>
      <c r="J426" s="301" t="s">
        <v>514</v>
      </c>
      <c r="K426" s="301"/>
      <c r="L426" s="253"/>
      <c r="M426" s="302"/>
    </row>
    <row r="427" spans="1:13" s="235" customFormat="1" ht="25.5" customHeight="1">
      <c r="A427" s="303" t="s">
        <v>521</v>
      </c>
      <c r="B427" s="151"/>
      <c r="C427" s="429" t="s">
        <v>521</v>
      </c>
      <c r="D427" s="168"/>
      <c r="E427" s="429" t="s">
        <v>521</v>
      </c>
      <c r="F427" s="168"/>
      <c r="G427" s="163"/>
      <c r="H427" s="163"/>
      <c r="I427" s="163"/>
      <c r="J427" s="306"/>
      <c r="K427" s="305"/>
      <c r="L427" s="168"/>
      <c r="M427" s="298"/>
    </row>
    <row r="428" spans="1:13" s="235" customFormat="1" ht="25.5" customHeight="1">
      <c r="A428" s="296"/>
      <c r="B428" s="168"/>
      <c r="C428" s="168"/>
      <c r="D428" s="168"/>
      <c r="E428" s="168"/>
      <c r="F428" s="168"/>
      <c r="G428" s="272"/>
      <c r="H428" s="163"/>
      <c r="I428" s="163"/>
      <c r="J428" s="304" t="s">
        <v>439</v>
      </c>
      <c r="K428" s="305"/>
      <c r="L428" s="244"/>
      <c r="M428" s="293"/>
    </row>
    <row r="429" spans="1:13" s="235" customFormat="1" ht="25.5" customHeight="1">
      <c r="A429" s="296" t="s">
        <v>504</v>
      </c>
      <c r="B429" s="151"/>
      <c r="C429" s="168" t="s">
        <v>504</v>
      </c>
      <c r="D429" s="168"/>
      <c r="E429" s="168" t="s">
        <v>504</v>
      </c>
      <c r="F429" s="168"/>
      <c r="G429" s="163"/>
      <c r="H429" s="163"/>
      <c r="I429" s="163"/>
      <c r="J429" s="305" t="s">
        <v>459</v>
      </c>
      <c r="K429" s="527"/>
      <c r="L429" s="151"/>
      <c r="M429" s="293"/>
    </row>
    <row r="430" spans="1:13" s="383" customFormat="1" ht="30" customHeight="1">
      <c r="A430" s="393">
        <f>A135+A23</f>
        <v>84217</v>
      </c>
      <c r="B430" s="540"/>
      <c r="C430" s="389">
        <f>C135+C23</f>
        <v>91600</v>
      </c>
      <c r="D430" s="272"/>
      <c r="E430" s="389">
        <f>E135+E23</f>
        <v>91000</v>
      </c>
      <c r="F430" s="272" t="s">
        <v>74</v>
      </c>
      <c r="G430" s="171" t="s">
        <v>223</v>
      </c>
      <c r="H430" s="312" t="s">
        <v>32</v>
      </c>
      <c r="I430" s="163" t="s">
        <v>52</v>
      </c>
      <c r="J430" s="541">
        <f>J135+J23</f>
        <v>98400</v>
      </c>
      <c r="K430" s="289">
        <f aca="true" t="shared" si="2" ref="K430:K436">K23</f>
        <v>0</v>
      </c>
      <c r="L430" s="389">
        <f>K430+J430</f>
        <v>98400</v>
      </c>
      <c r="M430" s="302"/>
    </row>
    <row r="431" spans="1:13" s="383" customFormat="1" ht="27" customHeight="1">
      <c r="A431" s="542" t="s">
        <v>142</v>
      </c>
      <c r="B431" s="510"/>
      <c r="C431" s="272">
        <f>C24</f>
        <v>121</v>
      </c>
      <c r="D431" s="272"/>
      <c r="E431" s="272">
        <f>E24</f>
        <v>100</v>
      </c>
      <c r="F431" s="272" t="s">
        <v>74</v>
      </c>
      <c r="G431" s="171" t="s">
        <v>224</v>
      </c>
      <c r="H431" s="312" t="s">
        <v>39</v>
      </c>
      <c r="I431" s="163" t="s">
        <v>53</v>
      </c>
      <c r="J431" s="289">
        <f>J24</f>
        <v>100</v>
      </c>
      <c r="K431" s="289">
        <f t="shared" si="2"/>
        <v>0</v>
      </c>
      <c r="L431" s="389">
        <f aca="true" t="shared" si="3" ref="L431:L439">K431+J431</f>
        <v>100</v>
      </c>
      <c r="M431" s="302"/>
    </row>
    <row r="432" spans="1:13" s="383" customFormat="1" ht="27" customHeight="1">
      <c r="A432" s="542" t="s">
        <v>142</v>
      </c>
      <c r="B432" s="540"/>
      <c r="C432" s="272">
        <f>+C25</f>
        <v>0</v>
      </c>
      <c r="D432" s="272"/>
      <c r="E432" s="272">
        <f>+E25</f>
        <v>0</v>
      </c>
      <c r="F432" s="272" t="s">
        <v>74</v>
      </c>
      <c r="G432" s="171" t="s">
        <v>225</v>
      </c>
      <c r="H432" s="312" t="s">
        <v>40</v>
      </c>
      <c r="I432" s="163" t="s">
        <v>54</v>
      </c>
      <c r="J432" s="289">
        <f>+J25</f>
        <v>0</v>
      </c>
      <c r="K432" s="289">
        <f t="shared" si="2"/>
        <v>0</v>
      </c>
      <c r="L432" s="389">
        <f t="shared" si="3"/>
        <v>0</v>
      </c>
      <c r="M432" s="302"/>
    </row>
    <row r="433" spans="1:13" s="383" customFormat="1" ht="30.75" customHeight="1">
      <c r="A433" s="294">
        <f>+A26</f>
        <v>1120</v>
      </c>
      <c r="B433" s="540"/>
      <c r="C433" s="377">
        <f>C26</f>
        <v>1320</v>
      </c>
      <c r="D433" s="272"/>
      <c r="E433" s="377">
        <f>E26</f>
        <v>1800</v>
      </c>
      <c r="F433" s="272" t="s">
        <v>503</v>
      </c>
      <c r="G433" s="172" t="s">
        <v>226</v>
      </c>
      <c r="H433" s="312" t="s">
        <v>139</v>
      </c>
      <c r="I433" s="163" t="s">
        <v>143</v>
      </c>
      <c r="J433" s="543">
        <f>J26</f>
        <v>1900</v>
      </c>
      <c r="K433" s="289">
        <f t="shared" si="2"/>
        <v>0</v>
      </c>
      <c r="L433" s="389">
        <f t="shared" si="3"/>
        <v>1900</v>
      </c>
      <c r="M433" s="302"/>
    </row>
    <row r="434" spans="1:13" s="383" customFormat="1" ht="29.25" customHeight="1">
      <c r="A434" s="544">
        <f>A54+A87+A157+A27</f>
        <v>2347</v>
      </c>
      <c r="B434" s="540"/>
      <c r="C434" s="389">
        <f>C54+C87+C136+C157+C27</f>
        <v>12888</v>
      </c>
      <c r="D434" s="272"/>
      <c r="E434" s="389">
        <f>E54+E87+E136+E157+E27</f>
        <v>8300</v>
      </c>
      <c r="F434" s="272"/>
      <c r="G434" s="171" t="s">
        <v>227</v>
      </c>
      <c r="H434" s="312" t="s">
        <v>55</v>
      </c>
      <c r="I434" s="163" t="s">
        <v>56</v>
      </c>
      <c r="J434" s="541">
        <f>J54+J87+J136+J157+J27</f>
        <v>14600</v>
      </c>
      <c r="K434" s="289">
        <f t="shared" si="2"/>
        <v>0</v>
      </c>
      <c r="L434" s="389">
        <f t="shared" si="3"/>
        <v>14600</v>
      </c>
      <c r="M434" s="302"/>
    </row>
    <row r="435" spans="1:13" s="383" customFormat="1" ht="24.75" customHeight="1">
      <c r="A435" s="393">
        <f>A55+A88+A158+A28</f>
        <v>529</v>
      </c>
      <c r="B435" s="510"/>
      <c r="C435" s="389">
        <f>C55+C88+C137+C158+C28</f>
        <v>14387</v>
      </c>
      <c r="D435" s="272"/>
      <c r="E435" s="389">
        <f>E55+E88+E137+E158+E28</f>
        <v>3200</v>
      </c>
      <c r="F435" s="272"/>
      <c r="G435" s="171" t="s">
        <v>228</v>
      </c>
      <c r="H435" s="312" t="s">
        <v>57</v>
      </c>
      <c r="I435" s="163" t="s">
        <v>58</v>
      </c>
      <c r="J435" s="541">
        <f>J55+J88+J137+J158+J28</f>
        <v>14400</v>
      </c>
      <c r="K435" s="289">
        <f t="shared" si="2"/>
        <v>0</v>
      </c>
      <c r="L435" s="389">
        <f t="shared" si="3"/>
        <v>14400</v>
      </c>
      <c r="M435" s="302"/>
    </row>
    <row r="436" spans="1:13" s="383" customFormat="1" ht="27" customHeight="1">
      <c r="A436" s="544">
        <f>A89+A56+A29</f>
        <v>17109</v>
      </c>
      <c r="B436" s="510"/>
      <c r="C436" s="389">
        <f>C56+C89+C138+C29</f>
        <v>53000</v>
      </c>
      <c r="D436" s="168"/>
      <c r="E436" s="389">
        <f>E56+E89+E138+E29</f>
        <v>16100</v>
      </c>
      <c r="F436" s="272"/>
      <c r="G436" s="182" t="s">
        <v>229</v>
      </c>
      <c r="H436" s="312" t="s">
        <v>59</v>
      </c>
      <c r="I436" s="163" t="s">
        <v>60</v>
      </c>
      <c r="J436" s="541">
        <f>J56+J89+J138+J29</f>
        <v>49700</v>
      </c>
      <c r="K436" s="289">
        <f t="shared" si="2"/>
        <v>0</v>
      </c>
      <c r="L436" s="389">
        <f t="shared" si="3"/>
        <v>49700</v>
      </c>
      <c r="M436" s="302"/>
    </row>
    <row r="437" spans="1:13" s="383" customFormat="1" ht="33" customHeight="1" hidden="1">
      <c r="A437" s="316" t="s">
        <v>8</v>
      </c>
      <c r="B437" s="545" t="s">
        <v>8</v>
      </c>
      <c r="C437" s="272">
        <f>+C30</f>
        <v>484</v>
      </c>
      <c r="D437" s="310" t="s">
        <v>33</v>
      </c>
      <c r="E437" s="272">
        <f>+E30</f>
        <v>500</v>
      </c>
      <c r="F437" s="310" t="s">
        <v>8</v>
      </c>
      <c r="G437" s="171" t="s">
        <v>245</v>
      </c>
      <c r="H437" s="149">
        <v>16</v>
      </c>
      <c r="I437" s="149" t="s">
        <v>61</v>
      </c>
      <c r="J437" s="289">
        <f>+J30</f>
        <v>600</v>
      </c>
      <c r="K437" s="499" t="s">
        <v>300</v>
      </c>
      <c r="L437" s="389" t="e">
        <f t="shared" si="3"/>
        <v>#VALUE!</v>
      </c>
      <c r="M437" s="302"/>
    </row>
    <row r="438" spans="1:13" s="383" customFormat="1" ht="24.75" customHeight="1">
      <c r="A438" s="544">
        <f>A155+A30</f>
        <v>708</v>
      </c>
      <c r="B438" s="540"/>
      <c r="C438" s="389">
        <f>C90+C155+C30</f>
        <v>2584</v>
      </c>
      <c r="D438" s="272"/>
      <c r="E438" s="389">
        <f>E90+E155+E30</f>
        <v>700</v>
      </c>
      <c r="F438" s="272" t="s">
        <v>74</v>
      </c>
      <c r="G438" s="182" t="s">
        <v>237</v>
      </c>
      <c r="H438" s="312" t="s">
        <v>62</v>
      </c>
      <c r="I438" s="163" t="s">
        <v>63</v>
      </c>
      <c r="J438" s="541">
        <f>J90+J155+J30</f>
        <v>2700</v>
      </c>
      <c r="K438" s="289">
        <f>K30</f>
        <v>0</v>
      </c>
      <c r="L438" s="389">
        <f t="shared" si="3"/>
        <v>2700</v>
      </c>
      <c r="M438" s="302"/>
    </row>
    <row r="439" spans="1:13" s="383" customFormat="1" ht="33" customHeight="1">
      <c r="A439" s="288" t="s">
        <v>8</v>
      </c>
      <c r="B439" s="545"/>
      <c r="C439" s="168">
        <v>0</v>
      </c>
      <c r="D439" s="310"/>
      <c r="E439" s="268">
        <v>0</v>
      </c>
      <c r="F439" s="310"/>
      <c r="G439" s="171" t="s">
        <v>246</v>
      </c>
      <c r="H439" s="149">
        <v>21</v>
      </c>
      <c r="I439" s="149" t="s">
        <v>64</v>
      </c>
      <c r="J439" s="499">
        <f>J31</f>
        <v>0</v>
      </c>
      <c r="K439" s="499">
        <f>K31</f>
        <v>0</v>
      </c>
      <c r="L439" s="389">
        <f t="shared" si="3"/>
        <v>0</v>
      </c>
      <c r="M439" s="302"/>
    </row>
    <row r="440" spans="1:13" s="383" customFormat="1" ht="27.75" customHeight="1">
      <c r="A440" s="288">
        <v>0</v>
      </c>
      <c r="B440" s="545"/>
      <c r="C440" s="168">
        <v>0</v>
      </c>
      <c r="D440" s="310"/>
      <c r="E440" s="268">
        <v>0</v>
      </c>
      <c r="F440" s="310"/>
      <c r="G440" s="171" t="s">
        <v>711</v>
      </c>
      <c r="H440" s="149">
        <v>28</v>
      </c>
      <c r="I440" s="711" t="s">
        <v>713</v>
      </c>
      <c r="J440" s="499">
        <v>5000</v>
      </c>
      <c r="K440" s="499"/>
      <c r="L440" s="389"/>
      <c r="M440" s="302"/>
    </row>
    <row r="441" spans="1:13" s="383" customFormat="1" ht="27.75" customHeight="1">
      <c r="A441" s="393">
        <f>A165+A180+A183+A208+A212+A371+A375+A379+A398</f>
        <v>17878449</v>
      </c>
      <c r="B441" s="510"/>
      <c r="C441" s="389">
        <f>C165+C180+C183+C205+C208+C212+C259+C235+C243+C371+C375+C379+C398</f>
        <v>24523100</v>
      </c>
      <c r="D441" s="268"/>
      <c r="E441" s="389">
        <f>E165+E180+E183+E205+E208+E212+E259+E235+E243+E371+E375+E379+E398</f>
        <v>19600700</v>
      </c>
      <c r="F441" s="268"/>
      <c r="G441" s="170" t="s">
        <v>235</v>
      </c>
      <c r="H441" s="312" t="s">
        <v>65</v>
      </c>
      <c r="I441" s="163" t="s">
        <v>211</v>
      </c>
      <c r="J441" s="541">
        <f>J165+J180+J183+J205+J208+J212+J235+J243+J259+J371+J375+J379+J398</f>
        <v>21685600</v>
      </c>
      <c r="K441" s="292">
        <v>0</v>
      </c>
      <c r="L441" s="389">
        <f>J441</f>
        <v>21685600</v>
      </c>
      <c r="M441" s="302"/>
    </row>
    <row r="442" spans="1:13" s="383" customFormat="1" ht="29.25" customHeight="1">
      <c r="A442" s="296" t="s">
        <v>33</v>
      </c>
      <c r="B442" s="510"/>
      <c r="C442" s="389">
        <f>C166+C237+C372+C376+C380</f>
        <v>20400</v>
      </c>
      <c r="D442" s="268"/>
      <c r="E442" s="389">
        <f>E166+E237+E372+E376+E380</f>
        <v>400</v>
      </c>
      <c r="F442" s="268"/>
      <c r="G442" s="170" t="s">
        <v>240</v>
      </c>
      <c r="H442" s="357">
        <v>35</v>
      </c>
      <c r="I442" s="546" t="s">
        <v>210</v>
      </c>
      <c r="J442" s="541">
        <f>J166+J237+J372+J376+J380</f>
        <v>20400</v>
      </c>
      <c r="K442" s="292">
        <v>0</v>
      </c>
      <c r="L442" s="389">
        <f>J442</f>
        <v>20400</v>
      </c>
      <c r="M442" s="302"/>
    </row>
    <row r="443" spans="1:13" s="383" customFormat="1" ht="27" customHeight="1">
      <c r="A443" s="288"/>
      <c r="B443" s="510"/>
      <c r="C443" s="268"/>
      <c r="D443" s="268"/>
      <c r="E443" s="268"/>
      <c r="F443" s="268"/>
      <c r="G443" s="170" t="s">
        <v>241</v>
      </c>
      <c r="H443" s="518"/>
      <c r="I443" s="546" t="s">
        <v>209</v>
      </c>
      <c r="J443" s="465"/>
      <c r="K443" s="292"/>
      <c r="L443" s="389"/>
      <c r="M443" s="302"/>
    </row>
    <row r="444" spans="1:13" s="383" customFormat="1" ht="33" customHeight="1">
      <c r="A444" s="547">
        <f>A59+A61+A98+A85+A168+A175+A139+A31</f>
        <v>125087</v>
      </c>
      <c r="B444" s="508"/>
      <c r="C444" s="485">
        <f>C59+C61+C63+C85+C98+C139+C159+C168+C175</f>
        <v>394600</v>
      </c>
      <c r="D444" s="548"/>
      <c r="E444" s="477">
        <f>E59+E61+E63+E85+E98+E139+E159+E168+E175</f>
        <v>238700</v>
      </c>
      <c r="F444" s="548"/>
      <c r="G444" s="171" t="s">
        <v>233</v>
      </c>
      <c r="H444" s="149">
        <v>50</v>
      </c>
      <c r="I444" s="149" t="s">
        <v>66</v>
      </c>
      <c r="J444" s="456">
        <f>J59+J61+J63+J85+J98+J139+J159+J168+J175</f>
        <v>379600</v>
      </c>
      <c r="K444" s="292">
        <v>0</v>
      </c>
      <c r="L444" s="193">
        <f>J444</f>
        <v>379600</v>
      </c>
      <c r="M444" s="302"/>
    </row>
    <row r="445" spans="1:13" s="383" customFormat="1" ht="24.75" customHeight="1">
      <c r="A445" s="547">
        <f>A430+A434+A435+A436+A438+A441+A444+A26</f>
        <v>18109566</v>
      </c>
      <c r="B445" s="508"/>
      <c r="C445" s="549">
        <v>23103600</v>
      </c>
      <c r="D445" s="548"/>
      <c r="E445" s="477">
        <v>18318900</v>
      </c>
      <c r="F445" s="548"/>
      <c r="G445" s="183"/>
      <c r="H445" s="180"/>
      <c r="I445" s="180"/>
      <c r="J445" s="550">
        <v>22272400</v>
      </c>
      <c r="K445" s="292"/>
      <c r="L445" s="193"/>
      <c r="M445" s="302"/>
    </row>
    <row r="446" spans="1:13" s="383" customFormat="1" ht="27" customHeight="1">
      <c r="A446" s="476">
        <f>A417</f>
        <v>-371000</v>
      </c>
      <c r="B446" s="533"/>
      <c r="C446" s="462">
        <v>0</v>
      </c>
      <c r="D446" s="548"/>
      <c r="E446" s="477">
        <v>0</v>
      </c>
      <c r="F446" s="268"/>
      <c r="G446" s="183"/>
      <c r="H446" s="180">
        <v>70</v>
      </c>
      <c r="I446" s="180" t="s">
        <v>510</v>
      </c>
      <c r="J446" s="550">
        <v>0</v>
      </c>
      <c r="K446" s="292"/>
      <c r="L446" s="193"/>
      <c r="M446" s="302"/>
    </row>
    <row r="447" spans="1:13" s="383" customFormat="1" ht="30.75" customHeight="1">
      <c r="A447" s="551">
        <v>17738566</v>
      </c>
      <c r="B447" s="552"/>
      <c r="C447" s="553">
        <f>C430+C431+C432+C433+C434+C435+C436+C438+C439+C441+C442+C444</f>
        <v>25114000</v>
      </c>
      <c r="D447" s="420"/>
      <c r="E447" s="553">
        <f>E430+E431+E432+E433+E434+E435+E436+E438+E439+E441+E442+E444</f>
        <v>19961000</v>
      </c>
      <c r="F447" s="554"/>
      <c r="G447" s="184" t="s">
        <v>615</v>
      </c>
      <c r="H447" s="184"/>
      <c r="I447" s="184" t="s">
        <v>67</v>
      </c>
      <c r="J447" s="555">
        <f>J430+J431+J432+J434+J433+J435+J436+J438+J440+J441+J442+J444</f>
        <v>22272400</v>
      </c>
      <c r="K447" s="541">
        <f>K430+K431+K432+K433+K434+K435+K436+K438+K439</f>
        <v>0</v>
      </c>
      <c r="L447" s="556">
        <f>J447+K447</f>
        <v>22272400</v>
      </c>
      <c r="M447" s="557"/>
    </row>
    <row r="448" spans="1:13" s="383" customFormat="1" ht="25.5" customHeight="1">
      <c r="A448" s="558" t="s">
        <v>68</v>
      </c>
      <c r="B448" s="510"/>
      <c r="C448" s="268" t="s">
        <v>68</v>
      </c>
      <c r="D448" s="268"/>
      <c r="E448" s="268" t="s">
        <v>68</v>
      </c>
      <c r="F448" s="268"/>
      <c r="G448" s="184" t="s">
        <v>572</v>
      </c>
      <c r="H448" s="184"/>
      <c r="I448" s="559" t="s">
        <v>69</v>
      </c>
      <c r="J448" s="292" t="s">
        <v>8</v>
      </c>
      <c r="K448" s="292"/>
      <c r="L448" s="268"/>
      <c r="M448" s="557"/>
    </row>
    <row r="449" spans="1:13" s="383" customFormat="1" ht="48.75" customHeight="1" thickBot="1">
      <c r="A449" s="560">
        <f>A447</f>
        <v>17738566</v>
      </c>
      <c r="B449" s="561"/>
      <c r="C449" s="562">
        <f>+C447</f>
        <v>25114000</v>
      </c>
      <c r="D449" s="563" t="s">
        <v>501</v>
      </c>
      <c r="E449" s="563">
        <f>+E447</f>
        <v>19961000</v>
      </c>
      <c r="F449" s="563" t="s">
        <v>502</v>
      </c>
      <c r="G449" s="178" t="s">
        <v>573</v>
      </c>
      <c r="H449" s="178"/>
      <c r="I449" s="178" t="s">
        <v>70</v>
      </c>
      <c r="J449" s="564">
        <f>J447</f>
        <v>22272400</v>
      </c>
      <c r="K449" s="565">
        <f>+K447</f>
        <v>0</v>
      </c>
      <c r="L449" s="284">
        <f>+L447</f>
        <v>22272400</v>
      </c>
      <c r="M449" s="566"/>
    </row>
    <row r="450" ht="30.75">
      <c r="B450" s="568"/>
    </row>
    <row r="458" spans="1:13" s="383" customFormat="1" ht="18" customHeight="1">
      <c r="A458" s="571"/>
      <c r="B458" s="151"/>
      <c r="C458" s="169"/>
      <c r="D458" s="168"/>
      <c r="E458" s="169"/>
      <c r="F458" s="168"/>
      <c r="J458" s="169"/>
      <c r="K458" s="168"/>
      <c r="L458" s="169"/>
      <c r="M458" s="454"/>
    </row>
    <row r="459" spans="1:13" s="383" customFormat="1" ht="18" customHeight="1">
      <c r="A459" s="571"/>
      <c r="B459" s="151"/>
      <c r="C459" s="169"/>
      <c r="D459" s="168"/>
      <c r="E459" s="169"/>
      <c r="F459" s="168"/>
      <c r="J459" s="169"/>
      <c r="K459" s="168"/>
      <c r="L459" s="169"/>
      <c r="M459" s="454"/>
    </row>
  </sheetData>
  <sheetProtection/>
  <mergeCells count="139">
    <mergeCell ref="A271:B271"/>
    <mergeCell ref="C271:D271"/>
    <mergeCell ref="E271:F271"/>
    <mergeCell ref="C269:D269"/>
    <mergeCell ref="E269:F269"/>
    <mergeCell ref="A270:B270"/>
    <mergeCell ref="A269:B269"/>
    <mergeCell ref="A3:J3"/>
    <mergeCell ref="A4:J4"/>
    <mergeCell ref="A5:J5"/>
    <mergeCell ref="A6:J6"/>
    <mergeCell ref="A145:B145"/>
    <mergeCell ref="C145:D145"/>
    <mergeCell ref="A13:B13"/>
    <mergeCell ref="E107:F107"/>
    <mergeCell ref="C13:D13"/>
    <mergeCell ref="C71:D71"/>
    <mergeCell ref="E344:F344"/>
    <mergeCell ref="A147:B147"/>
    <mergeCell ref="C344:D344"/>
    <mergeCell ref="A342:B342"/>
    <mergeCell ref="C342:D342"/>
    <mergeCell ref="E342:F342"/>
    <mergeCell ref="C189:D189"/>
    <mergeCell ref="C190:D190"/>
    <mergeCell ref="E189:F189"/>
    <mergeCell ref="A190:B190"/>
    <mergeCell ref="A189:B189"/>
    <mergeCell ref="E15:F15"/>
    <mergeCell ref="E40:F40"/>
    <mergeCell ref="E108:F108"/>
    <mergeCell ref="C72:D72"/>
    <mergeCell ref="C106:D106"/>
    <mergeCell ref="E145:F145"/>
    <mergeCell ref="A146:B146"/>
    <mergeCell ref="C146:D146"/>
    <mergeCell ref="E146:F146"/>
    <mergeCell ref="E71:F71"/>
    <mergeCell ref="A72:B72"/>
    <mergeCell ref="E39:F39"/>
    <mergeCell ref="E13:F13"/>
    <mergeCell ref="E190:F190"/>
    <mergeCell ref="E221:F221"/>
    <mergeCell ref="A40:B40"/>
    <mergeCell ref="A71:B71"/>
    <mergeCell ref="E14:F14"/>
    <mergeCell ref="E38:F38"/>
    <mergeCell ref="C147:D147"/>
    <mergeCell ref="E147:F147"/>
    <mergeCell ref="C426:D426"/>
    <mergeCell ref="E426:F426"/>
    <mergeCell ref="A425:B425"/>
    <mergeCell ref="C425:D425"/>
    <mergeCell ref="E425:F425"/>
    <mergeCell ref="A424:B424"/>
    <mergeCell ref="E424:F424"/>
    <mergeCell ref="C424:D424"/>
    <mergeCell ref="C38:D38"/>
    <mergeCell ref="C15:D15"/>
    <mergeCell ref="C40:D40"/>
    <mergeCell ref="A14:B14"/>
    <mergeCell ref="C14:D14"/>
    <mergeCell ref="A15:B15"/>
    <mergeCell ref="A39:B39"/>
    <mergeCell ref="C39:D39"/>
    <mergeCell ref="A38:B38"/>
    <mergeCell ref="E72:F72"/>
    <mergeCell ref="A73:B73"/>
    <mergeCell ref="C73:D73"/>
    <mergeCell ref="E73:F73"/>
    <mergeCell ref="E106:F106"/>
    <mergeCell ref="A222:B222"/>
    <mergeCell ref="C221:D221"/>
    <mergeCell ref="A108:B108"/>
    <mergeCell ref="C108:D108"/>
    <mergeCell ref="A191:B191"/>
    <mergeCell ref="E343:F343"/>
    <mergeCell ref="A344:B344"/>
    <mergeCell ref="A343:B343"/>
    <mergeCell ref="A221:B221"/>
    <mergeCell ref="A106:B106"/>
    <mergeCell ref="A107:B107"/>
    <mergeCell ref="C107:D107"/>
    <mergeCell ref="C343:D343"/>
    <mergeCell ref="C191:D191"/>
    <mergeCell ref="E191:F191"/>
    <mergeCell ref="C222:D222"/>
    <mergeCell ref="E222:F222"/>
    <mergeCell ref="A223:B223"/>
    <mergeCell ref="C223:D223"/>
    <mergeCell ref="C270:D270"/>
    <mergeCell ref="E270:F270"/>
    <mergeCell ref="E223:F223"/>
    <mergeCell ref="I69:J69"/>
    <mergeCell ref="I70:J70"/>
    <mergeCell ref="I102:J102"/>
    <mergeCell ref="I103:J103"/>
    <mergeCell ref="I104:J104"/>
    <mergeCell ref="I12:J12"/>
    <mergeCell ref="I35:J35"/>
    <mergeCell ref="I34:J34"/>
    <mergeCell ref="I36:J36"/>
    <mergeCell ref="I37:J37"/>
    <mergeCell ref="I341:J341"/>
    <mergeCell ref="I343:J343"/>
    <mergeCell ref="I187:J187"/>
    <mergeCell ref="I190:J190"/>
    <mergeCell ref="I146:J146"/>
    <mergeCell ref="I218:J218"/>
    <mergeCell ref="I219:J219"/>
    <mergeCell ref="I222:J222"/>
    <mergeCell ref="I184:J184"/>
    <mergeCell ref="I185:J185"/>
    <mergeCell ref="I107:J107"/>
    <mergeCell ref="I39:J39"/>
    <mergeCell ref="I265:J265"/>
    <mergeCell ref="I266:J266"/>
    <mergeCell ref="I268:J268"/>
    <mergeCell ref="I270:J270"/>
    <mergeCell ref="I105:J105"/>
    <mergeCell ref="I143:J143"/>
    <mergeCell ref="I144:J144"/>
    <mergeCell ref="I186:J186"/>
    <mergeCell ref="E388:F388"/>
    <mergeCell ref="I388:J388"/>
    <mergeCell ref="I418:J418"/>
    <mergeCell ref="I419:J419"/>
    <mergeCell ref="I423:J423"/>
    <mergeCell ref="I425:J425"/>
    <mergeCell ref="A389:B389"/>
    <mergeCell ref="C389:D389"/>
    <mergeCell ref="E389:F389"/>
    <mergeCell ref="A426:B426"/>
    <mergeCell ref="I385:J385"/>
    <mergeCell ref="A387:B387"/>
    <mergeCell ref="C387:D387"/>
    <mergeCell ref="E387:F387"/>
    <mergeCell ref="A388:B388"/>
    <mergeCell ref="C388:D388"/>
  </mergeCells>
  <printOptions/>
  <pageMargins left="1.25" right="1" top="0.75" bottom="0.5" header="0.31496062992126" footer="0.236220472440945"/>
  <pageSetup fitToHeight="0" fitToWidth="0" horizontalDpi="600" verticalDpi="600" orientation="landscape" paperSize="9" scale="50" r:id="rId1"/>
  <rowBreaks count="10" manualBreakCount="10">
    <brk id="33" max="12" man="1"/>
    <brk id="66" max="12" man="1"/>
    <brk id="101" max="12" man="1"/>
    <brk id="140" max="12" man="1"/>
    <brk id="183" max="12" man="1"/>
    <brk id="215" max="12" man="1"/>
    <brk id="264" max="12" man="1"/>
    <brk id="337" max="12" man="1"/>
    <brk id="381" max="12" man="1"/>
    <brk id="417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L1">
      <selection activeCell="I284" sqref="I284:J284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84" sqref="I284:J284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84" sqref="I284:J284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84" sqref="I284:J284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84" sqref="I284:J284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84" sqref="I284:J284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9"/>
  <sheetViews>
    <sheetView view="pageBreakPreview" zoomScale="70" zoomScaleNormal="75" zoomScaleSheetLayoutView="70" zoomScalePageLayoutView="0" workbookViewId="0" topLeftCell="A1">
      <selection activeCell="D8" sqref="D8"/>
    </sheetView>
  </sheetViews>
  <sheetFormatPr defaultColWidth="9.33203125" defaultRowHeight="12.75"/>
  <cols>
    <col min="1" max="1" width="27.66015625" style="0" customWidth="1"/>
    <col min="2" max="2" width="9" style="0" customWidth="1"/>
    <col min="3" max="3" width="21.5" style="0" customWidth="1"/>
    <col min="4" max="4" width="33.33203125" style="0" customWidth="1"/>
    <col min="5" max="5" width="23.16015625" style="0" customWidth="1"/>
    <col min="6" max="6" width="20.16015625" style="0" customWidth="1"/>
    <col min="7" max="7" width="15.33203125" style="0" customWidth="1"/>
    <col min="8" max="8" width="16.16015625" style="0" customWidth="1"/>
    <col min="9" max="9" width="14.83203125" style="0" customWidth="1"/>
    <col min="10" max="10" width="16.33203125" style="0" customWidth="1"/>
    <col min="11" max="11" width="13.83203125" style="0" customWidth="1"/>
    <col min="12" max="12" width="10.66015625" style="0" customWidth="1"/>
    <col min="13" max="13" width="11" style="0" customWidth="1"/>
    <col min="14" max="14" width="12.33203125" style="0" customWidth="1"/>
    <col min="15" max="15" width="11" style="0" customWidth="1"/>
    <col min="21" max="21" width="19.83203125" style="0" customWidth="1"/>
    <col min="22" max="22" width="18.66015625" style="0" customWidth="1"/>
    <col min="23" max="23" width="20.16015625" style="0" customWidth="1"/>
    <col min="24" max="24" width="14.66015625" style="0" customWidth="1"/>
  </cols>
  <sheetData>
    <row r="1" spans="1:15" ht="30.75">
      <c r="A1" s="702" t="s">
        <v>702</v>
      </c>
      <c r="B1" s="703"/>
      <c r="C1" s="703"/>
      <c r="D1" s="596"/>
      <c r="E1" s="597"/>
      <c r="F1" s="597"/>
      <c r="G1" s="597"/>
      <c r="H1" s="598"/>
      <c r="I1" s="599"/>
      <c r="J1" s="600"/>
      <c r="K1" s="601"/>
      <c r="L1" s="596"/>
      <c r="M1" s="597"/>
      <c r="N1" s="602"/>
      <c r="O1" s="603"/>
    </row>
    <row r="2" spans="1:15" ht="30.75">
      <c r="A2" s="700" t="s">
        <v>567</v>
      </c>
      <c r="B2" s="701"/>
      <c r="C2" s="701"/>
      <c r="D2" s="701"/>
      <c r="E2" s="604"/>
      <c r="F2" s="604"/>
      <c r="G2" s="604"/>
      <c r="H2" s="468"/>
      <c r="I2" s="605"/>
      <c r="J2" s="606"/>
      <c r="K2" s="607"/>
      <c r="L2" s="608"/>
      <c r="M2" s="604"/>
      <c r="N2" s="604"/>
      <c r="O2" s="609">
        <v>57</v>
      </c>
    </row>
    <row r="3" spans="1:15" ht="27" customHeight="1">
      <c r="A3" s="860" t="s">
        <v>247</v>
      </c>
      <c r="B3" s="861"/>
      <c r="C3" s="861"/>
      <c r="D3" s="861"/>
      <c r="E3" s="861"/>
      <c r="F3" s="861"/>
      <c r="G3" s="861"/>
      <c r="H3" s="861"/>
      <c r="I3" s="861"/>
      <c r="J3" s="861"/>
      <c r="K3" s="861"/>
      <c r="L3" s="861"/>
      <c r="M3" s="861"/>
      <c r="N3" s="861"/>
      <c r="O3" s="862"/>
    </row>
    <row r="4" spans="1:15" ht="18" customHeight="1">
      <c r="A4" s="843" t="s">
        <v>96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5"/>
    </row>
    <row r="5" spans="1:15" ht="21.75" customHeight="1">
      <c r="A5" s="853" t="s">
        <v>691</v>
      </c>
      <c r="B5" s="854"/>
      <c r="C5" s="854"/>
      <c r="D5" s="854"/>
      <c r="E5" s="854"/>
      <c r="F5" s="854"/>
      <c r="G5" s="854"/>
      <c r="H5" s="854"/>
      <c r="I5" s="854"/>
      <c r="J5" s="854"/>
      <c r="K5" s="854"/>
      <c r="L5" s="854"/>
      <c r="M5" s="854"/>
      <c r="N5" s="854"/>
      <c r="O5" s="855"/>
    </row>
    <row r="6" spans="1:15" s="52" customFormat="1" ht="18.75" customHeight="1">
      <c r="A6" s="841" t="s">
        <v>97</v>
      </c>
      <c r="B6" s="842"/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56"/>
    </row>
    <row r="7" spans="1:15" s="52" customFormat="1" ht="18.75" customHeight="1">
      <c r="A7" s="610"/>
      <c r="B7" s="712"/>
      <c r="C7" s="712"/>
      <c r="D7" s="712"/>
      <c r="E7" s="712"/>
      <c r="F7" s="712"/>
      <c r="G7" s="712"/>
      <c r="H7" s="712"/>
      <c r="I7" s="712"/>
      <c r="J7" s="712"/>
      <c r="K7" s="712"/>
      <c r="L7" s="712"/>
      <c r="M7" s="842" t="s">
        <v>693</v>
      </c>
      <c r="N7" s="842"/>
      <c r="O7" s="611"/>
    </row>
    <row r="8" spans="1:16" s="52" customFormat="1" ht="18.75" customHeight="1" thickBot="1">
      <c r="A8" s="610"/>
      <c r="B8" s="712"/>
      <c r="C8" s="712"/>
      <c r="D8" s="712"/>
      <c r="E8" s="712"/>
      <c r="F8" s="712"/>
      <c r="G8" s="712"/>
      <c r="H8" s="712"/>
      <c r="I8" s="712"/>
      <c r="J8" s="712"/>
      <c r="K8" s="712"/>
      <c r="L8" s="846" t="s">
        <v>703</v>
      </c>
      <c r="M8" s="846"/>
      <c r="N8" s="846"/>
      <c r="O8" s="847"/>
      <c r="P8" s="699"/>
    </row>
    <row r="9" spans="1:15" s="52" customFormat="1" ht="21" customHeight="1">
      <c r="A9" s="612"/>
      <c r="B9" s="597"/>
      <c r="C9" s="597"/>
      <c r="D9" s="597"/>
      <c r="E9" s="597"/>
      <c r="F9" s="597"/>
      <c r="G9" s="597"/>
      <c r="H9" s="613"/>
      <c r="I9" s="612"/>
      <c r="J9" s="614"/>
      <c r="K9" s="597"/>
      <c r="L9" s="615" t="s">
        <v>219</v>
      </c>
      <c r="M9" s="616" t="s">
        <v>248</v>
      </c>
      <c r="N9" s="617" t="s">
        <v>249</v>
      </c>
      <c r="O9" s="615" t="s">
        <v>248</v>
      </c>
    </row>
    <row r="10" spans="1:15" s="52" customFormat="1" ht="18.75" customHeight="1" thickBot="1">
      <c r="A10" s="857">
        <v>2018</v>
      </c>
      <c r="B10" s="858"/>
      <c r="C10" s="858"/>
      <c r="D10" s="858"/>
      <c r="E10" s="858"/>
      <c r="F10" s="858"/>
      <c r="G10" s="858"/>
      <c r="H10" s="859"/>
      <c r="I10" s="620">
        <v>2019</v>
      </c>
      <c r="J10" s="620">
        <v>2020</v>
      </c>
      <c r="K10" s="621"/>
      <c r="L10" s="620" t="s">
        <v>98</v>
      </c>
      <c r="M10" s="619" t="s">
        <v>99</v>
      </c>
      <c r="N10" s="618" t="s">
        <v>100</v>
      </c>
      <c r="O10" s="620" t="s">
        <v>99</v>
      </c>
    </row>
    <row r="11" spans="1:15" s="52" customFormat="1" ht="18.75" customHeight="1" thickBot="1">
      <c r="A11" s="622" t="s">
        <v>697</v>
      </c>
      <c r="B11" s="852" t="s">
        <v>458</v>
      </c>
      <c r="C11" s="819"/>
      <c r="D11" s="858" t="s">
        <v>692</v>
      </c>
      <c r="E11" s="858"/>
      <c r="F11" s="623" t="s">
        <v>101</v>
      </c>
      <c r="G11" s="624" t="s">
        <v>102</v>
      </c>
      <c r="H11" s="623" t="s">
        <v>103</v>
      </c>
      <c r="I11" s="624" t="s">
        <v>104</v>
      </c>
      <c r="J11" s="623" t="s">
        <v>104</v>
      </c>
      <c r="K11" s="625" t="s">
        <v>74</v>
      </c>
      <c r="L11" s="626">
        <v>2017</v>
      </c>
      <c r="M11" s="614">
        <v>2018</v>
      </c>
      <c r="N11" s="612">
        <v>2018</v>
      </c>
      <c r="O11" s="614">
        <v>2019</v>
      </c>
    </row>
    <row r="12" spans="1:15" s="52" customFormat="1" ht="18.75" customHeight="1">
      <c r="A12" s="622" t="s">
        <v>307</v>
      </c>
      <c r="B12" s="627" t="s">
        <v>460</v>
      </c>
      <c r="C12" s="627" t="s">
        <v>461</v>
      </c>
      <c r="D12" s="628" t="s">
        <v>105</v>
      </c>
      <c r="E12" s="629" t="s">
        <v>106</v>
      </c>
      <c r="F12" s="611" t="s">
        <v>107</v>
      </c>
      <c r="G12" s="624" t="s">
        <v>108</v>
      </c>
      <c r="H12" s="623" t="s">
        <v>109</v>
      </c>
      <c r="I12" s="624" t="s">
        <v>110</v>
      </c>
      <c r="J12" s="623" t="s">
        <v>110</v>
      </c>
      <c r="K12" s="623" t="s">
        <v>250</v>
      </c>
      <c r="L12" s="630">
        <v>2018</v>
      </c>
      <c r="M12" s="631">
        <v>2019</v>
      </c>
      <c r="N12" s="610">
        <v>2019</v>
      </c>
      <c r="O12" s="631">
        <v>2020</v>
      </c>
    </row>
    <row r="13" spans="1:15" s="52" customFormat="1" ht="18.75" customHeight="1">
      <c r="A13" s="622"/>
      <c r="B13" s="622"/>
      <c r="C13" s="623"/>
      <c r="D13" s="712" t="s">
        <v>111</v>
      </c>
      <c r="E13" s="623" t="s">
        <v>112</v>
      </c>
      <c r="F13" s="611" t="s">
        <v>113</v>
      </c>
      <c r="G13" s="624" t="s">
        <v>114</v>
      </c>
      <c r="H13" s="623" t="s">
        <v>115</v>
      </c>
      <c r="I13" s="624" t="s">
        <v>116</v>
      </c>
      <c r="J13" s="623" t="s">
        <v>116</v>
      </c>
      <c r="K13" s="623" t="s">
        <v>117</v>
      </c>
      <c r="L13" s="622"/>
      <c r="M13" s="623"/>
      <c r="N13" s="624"/>
      <c r="O13" s="623"/>
    </row>
    <row r="14" spans="1:23" s="52" customFormat="1" ht="18.75" customHeight="1">
      <c r="A14" s="622"/>
      <c r="B14" s="622"/>
      <c r="C14" s="623"/>
      <c r="D14" s="624"/>
      <c r="E14" s="623" t="s">
        <v>118</v>
      </c>
      <c r="F14" s="611" t="s">
        <v>119</v>
      </c>
      <c r="G14" s="624"/>
      <c r="H14" s="623"/>
      <c r="I14" s="624"/>
      <c r="J14" s="623"/>
      <c r="K14" s="632"/>
      <c r="L14" s="622"/>
      <c r="M14" s="623"/>
      <c r="N14" s="624"/>
      <c r="O14" s="623"/>
      <c r="U14" s="60" t="s">
        <v>198</v>
      </c>
      <c r="V14" s="60" t="s">
        <v>199</v>
      </c>
      <c r="W14" s="60" t="s">
        <v>200</v>
      </c>
    </row>
    <row r="15" spans="1:23" s="52" customFormat="1" ht="3" customHeight="1" thickBot="1">
      <c r="A15" s="633"/>
      <c r="B15" s="633"/>
      <c r="C15" s="634"/>
      <c r="D15" s="635"/>
      <c r="E15" s="634"/>
      <c r="F15" s="636"/>
      <c r="G15" s="635"/>
      <c r="H15" s="634"/>
      <c r="I15" s="635"/>
      <c r="J15" s="634"/>
      <c r="K15" s="637"/>
      <c r="L15" s="633"/>
      <c r="M15" s="634"/>
      <c r="N15" s="635"/>
      <c r="O15" s="634"/>
      <c r="U15" s="60"/>
      <c r="V15" s="60"/>
      <c r="W15" s="60"/>
    </row>
    <row r="16" spans="1:23" s="52" customFormat="1" ht="18.75" customHeight="1" hidden="1" thickBot="1">
      <c r="A16" s="638"/>
      <c r="B16" s="633"/>
      <c r="C16" s="634"/>
      <c r="D16" s="635"/>
      <c r="E16" s="639"/>
      <c r="F16" s="640"/>
      <c r="G16" s="641"/>
      <c r="H16" s="639"/>
      <c r="I16" s="641"/>
      <c r="J16" s="634"/>
      <c r="K16" s="642"/>
      <c r="L16" s="638"/>
      <c r="M16" s="639"/>
      <c r="N16" s="641"/>
      <c r="O16" s="639"/>
      <c r="U16" s="60">
        <f>23770*3/7</f>
        <v>10187.142857142857</v>
      </c>
      <c r="V16" s="61">
        <v>23954</v>
      </c>
      <c r="W16" s="60">
        <v>40600</v>
      </c>
    </row>
    <row r="17" spans="1:23" s="52" customFormat="1" ht="18.75" customHeight="1" thickBot="1">
      <c r="A17" s="643" t="s">
        <v>696</v>
      </c>
      <c r="B17" s="644">
        <v>17</v>
      </c>
      <c r="C17" s="645">
        <v>225000</v>
      </c>
      <c r="D17" s="646" t="s">
        <v>689</v>
      </c>
      <c r="E17" s="591" t="s">
        <v>687</v>
      </c>
      <c r="F17" s="594" t="s">
        <v>120</v>
      </c>
      <c r="G17" s="647">
        <v>1</v>
      </c>
      <c r="H17" s="591">
        <v>1</v>
      </c>
      <c r="I17" s="647">
        <v>1</v>
      </c>
      <c r="J17" s="648">
        <v>1</v>
      </c>
      <c r="K17" s="649"/>
      <c r="L17" s="650"/>
      <c r="M17" s="651"/>
      <c r="N17" s="652"/>
      <c r="O17" s="650"/>
      <c r="U17" s="60">
        <v>-5037</v>
      </c>
      <c r="V17" s="60">
        <v>-11525</v>
      </c>
      <c r="W17" s="60">
        <v>-5037</v>
      </c>
    </row>
    <row r="18" spans="1:23" s="52" customFormat="1" ht="18.75" customHeight="1">
      <c r="A18" s="643" t="s">
        <v>308</v>
      </c>
      <c r="B18" s="653">
        <v>15</v>
      </c>
      <c r="C18" s="654" t="s">
        <v>462</v>
      </c>
      <c r="D18" s="646" t="s">
        <v>689</v>
      </c>
      <c r="E18" s="591" t="s">
        <v>687</v>
      </c>
      <c r="F18" s="594" t="s">
        <v>120</v>
      </c>
      <c r="G18" s="647">
        <v>1</v>
      </c>
      <c r="H18" s="591">
        <v>1</v>
      </c>
      <c r="I18" s="647">
        <v>1</v>
      </c>
      <c r="J18" s="593">
        <v>1</v>
      </c>
      <c r="K18" s="633"/>
      <c r="L18" s="637"/>
      <c r="M18" s="655"/>
      <c r="N18" s="656"/>
      <c r="O18" s="637"/>
      <c r="U18" s="60"/>
      <c r="V18" s="60"/>
      <c r="W18" s="60"/>
    </row>
    <row r="19" spans="1:23" s="52" customFormat="1" ht="18.75" customHeight="1">
      <c r="A19" s="643" t="s">
        <v>309</v>
      </c>
      <c r="B19" s="653">
        <v>14</v>
      </c>
      <c r="C19" s="654" t="s">
        <v>463</v>
      </c>
      <c r="D19" s="646" t="s">
        <v>689</v>
      </c>
      <c r="E19" s="591" t="s">
        <v>687</v>
      </c>
      <c r="F19" s="594" t="s">
        <v>120</v>
      </c>
      <c r="G19" s="647">
        <v>4</v>
      </c>
      <c r="H19" s="591">
        <v>6</v>
      </c>
      <c r="I19" s="647">
        <v>4</v>
      </c>
      <c r="J19" s="657">
        <v>4</v>
      </c>
      <c r="K19" s="633"/>
      <c r="L19" s="637"/>
      <c r="M19" s="655"/>
      <c r="N19" s="656"/>
      <c r="O19" s="637"/>
      <c r="U19" s="60">
        <f>SUM(U16:U17)</f>
        <v>5150.142857142857</v>
      </c>
      <c r="V19" s="61">
        <f>SUM(V16:V17)</f>
        <v>12429</v>
      </c>
      <c r="W19" s="60">
        <f>SUM(W16:W17)</f>
        <v>35563</v>
      </c>
    </row>
    <row r="20" spans="1:23" s="52" customFormat="1" ht="18.75" customHeight="1">
      <c r="A20" s="658" t="s">
        <v>310</v>
      </c>
      <c r="B20" s="659" t="s">
        <v>464</v>
      </c>
      <c r="C20" s="660" t="s">
        <v>465</v>
      </c>
      <c r="D20" s="646" t="s">
        <v>689</v>
      </c>
      <c r="E20" s="661" t="s">
        <v>687</v>
      </c>
      <c r="F20" s="646" t="s">
        <v>120</v>
      </c>
      <c r="G20" s="662">
        <v>3</v>
      </c>
      <c r="H20" s="661">
        <v>2</v>
      </c>
      <c r="I20" s="662">
        <v>3</v>
      </c>
      <c r="J20" s="657">
        <v>3</v>
      </c>
      <c r="K20" s="633"/>
      <c r="L20" s="637"/>
      <c r="M20" s="655"/>
      <c r="N20" s="656"/>
      <c r="O20" s="637"/>
      <c r="U20" s="60">
        <v>23770</v>
      </c>
      <c r="V20" s="60">
        <v>34170</v>
      </c>
      <c r="W20" s="60">
        <v>23770</v>
      </c>
    </row>
    <row r="21" spans="1:23" s="52" customFormat="1" ht="18.75" customHeight="1">
      <c r="A21" s="663" t="s">
        <v>409</v>
      </c>
      <c r="B21" s="664">
        <v>13</v>
      </c>
      <c r="C21" s="665" t="s">
        <v>466</v>
      </c>
      <c r="D21" s="666"/>
      <c r="E21" s="667"/>
      <c r="F21" s="866" t="s">
        <v>120</v>
      </c>
      <c r="G21" s="849">
        <v>9</v>
      </c>
      <c r="H21" s="849">
        <v>6</v>
      </c>
      <c r="I21" s="849">
        <v>9</v>
      </c>
      <c r="J21" s="864">
        <v>9</v>
      </c>
      <c r="K21" s="190" t="s">
        <v>282</v>
      </c>
      <c r="L21" s="634"/>
      <c r="M21" s="655"/>
      <c r="N21" s="633"/>
      <c r="O21" s="637"/>
      <c r="U21" s="60">
        <v>-10187</v>
      </c>
      <c r="V21" s="60">
        <v>-23954</v>
      </c>
      <c r="W21" s="60">
        <v>-10187</v>
      </c>
    </row>
    <row r="22" spans="1:23" s="52" customFormat="1" ht="18.75" customHeight="1">
      <c r="A22" s="727" t="s">
        <v>311</v>
      </c>
      <c r="B22" s="592">
        <v>12</v>
      </c>
      <c r="C22" s="668" t="s">
        <v>467</v>
      </c>
      <c r="D22" s="646" t="s">
        <v>689</v>
      </c>
      <c r="E22" s="669" t="s">
        <v>687</v>
      </c>
      <c r="F22" s="867"/>
      <c r="G22" s="851"/>
      <c r="H22" s="851"/>
      <c r="I22" s="851"/>
      <c r="J22" s="865"/>
      <c r="K22" s="670"/>
      <c r="L22" s="634"/>
      <c r="M22" s="655"/>
      <c r="N22" s="633"/>
      <c r="O22" s="637"/>
      <c r="U22" s="60">
        <f>SUM(U20:U21)</f>
        <v>13583</v>
      </c>
      <c r="V22" s="60">
        <f>SUM(V20:V21)</f>
        <v>10216</v>
      </c>
      <c r="W22" s="60">
        <f>SUM(W20:W21)</f>
        <v>13583</v>
      </c>
    </row>
    <row r="23" spans="1:15" s="52" customFormat="1" ht="18.75" customHeight="1">
      <c r="A23" s="658" t="s">
        <v>312</v>
      </c>
      <c r="B23" s="659">
        <v>11</v>
      </c>
      <c r="C23" s="660" t="s">
        <v>468</v>
      </c>
      <c r="D23" s="646" t="s">
        <v>689</v>
      </c>
      <c r="E23" s="661" t="s">
        <v>687</v>
      </c>
      <c r="F23" s="646" t="s">
        <v>120</v>
      </c>
      <c r="G23" s="662">
        <v>12</v>
      </c>
      <c r="H23" s="661">
        <v>11</v>
      </c>
      <c r="I23" s="662">
        <v>12</v>
      </c>
      <c r="J23" s="657">
        <v>12</v>
      </c>
      <c r="K23" s="848" t="s">
        <v>699</v>
      </c>
      <c r="L23" s="671">
        <v>40600</v>
      </c>
      <c r="M23" s="672">
        <v>42900</v>
      </c>
      <c r="N23" s="673">
        <v>47200</v>
      </c>
      <c r="O23" s="671">
        <v>51900</v>
      </c>
    </row>
    <row r="24" spans="1:18" s="52" customFormat="1" ht="17.25" customHeight="1">
      <c r="A24" s="658" t="s">
        <v>568</v>
      </c>
      <c r="B24" s="659">
        <v>10</v>
      </c>
      <c r="C24" s="660" t="s">
        <v>477</v>
      </c>
      <c r="D24" s="646" t="s">
        <v>689</v>
      </c>
      <c r="E24" s="661" t="s">
        <v>687</v>
      </c>
      <c r="F24" s="646" t="s">
        <v>120</v>
      </c>
      <c r="G24" s="662">
        <v>6</v>
      </c>
      <c r="H24" s="661">
        <v>4</v>
      </c>
      <c r="I24" s="662">
        <v>6</v>
      </c>
      <c r="J24" s="657">
        <v>6</v>
      </c>
      <c r="K24" s="848"/>
      <c r="L24" s="671"/>
      <c r="M24" s="672"/>
      <c r="N24" s="673"/>
      <c r="O24" s="671"/>
      <c r="R24" s="51"/>
    </row>
    <row r="25" spans="1:18" s="52" customFormat="1" ht="17.25" customHeight="1">
      <c r="A25" s="871" t="s">
        <v>694</v>
      </c>
      <c r="B25" s="659">
        <v>9</v>
      </c>
      <c r="C25" s="660" t="s">
        <v>469</v>
      </c>
      <c r="D25" s="849" t="s">
        <v>689</v>
      </c>
      <c r="E25" s="849" t="s">
        <v>687</v>
      </c>
      <c r="F25" s="849" t="s">
        <v>121</v>
      </c>
      <c r="G25" s="849">
        <v>24</v>
      </c>
      <c r="H25" s="849">
        <v>3</v>
      </c>
      <c r="I25" s="849">
        <v>24</v>
      </c>
      <c r="J25" s="849">
        <v>24</v>
      </c>
      <c r="K25" s="848"/>
      <c r="L25" s="671"/>
      <c r="M25" s="672"/>
      <c r="N25" s="673"/>
      <c r="O25" s="671"/>
      <c r="R25" s="51"/>
    </row>
    <row r="26" spans="1:18" s="52" customFormat="1" ht="17.25" customHeight="1">
      <c r="A26" s="848"/>
      <c r="B26" s="659">
        <v>8</v>
      </c>
      <c r="C26" s="674" t="s">
        <v>470</v>
      </c>
      <c r="D26" s="850"/>
      <c r="E26" s="850"/>
      <c r="F26" s="850"/>
      <c r="G26" s="850"/>
      <c r="H26" s="850"/>
      <c r="I26" s="850"/>
      <c r="J26" s="850"/>
      <c r="K26" s="848"/>
      <c r="L26" s="671"/>
      <c r="M26" s="672"/>
      <c r="N26" s="673"/>
      <c r="O26" s="671"/>
      <c r="R26" s="51"/>
    </row>
    <row r="27" spans="1:23" s="52" customFormat="1" ht="34.5" customHeight="1">
      <c r="A27" s="872"/>
      <c r="B27" s="675">
        <v>7</v>
      </c>
      <c r="C27" s="674" t="s">
        <v>471</v>
      </c>
      <c r="D27" s="851"/>
      <c r="E27" s="851"/>
      <c r="F27" s="851"/>
      <c r="G27" s="851"/>
      <c r="H27" s="851"/>
      <c r="I27" s="851"/>
      <c r="J27" s="851"/>
      <c r="K27" s="848"/>
      <c r="L27" s="671"/>
      <c r="M27" s="672"/>
      <c r="N27" s="673"/>
      <c r="O27" s="671"/>
      <c r="W27" s="52">
        <f>40600-14227</f>
        <v>26373</v>
      </c>
    </row>
    <row r="28" spans="1:15" s="52" customFormat="1" ht="21" customHeight="1">
      <c r="A28" s="873" t="s">
        <v>410</v>
      </c>
      <c r="B28" s="675">
        <v>8</v>
      </c>
      <c r="C28" s="674" t="s">
        <v>470</v>
      </c>
      <c r="D28" s="849" t="s">
        <v>688</v>
      </c>
      <c r="E28" s="849" t="s">
        <v>687</v>
      </c>
      <c r="F28" s="849" t="s">
        <v>121</v>
      </c>
      <c r="G28" s="849">
        <v>17</v>
      </c>
      <c r="H28" s="849">
        <v>13</v>
      </c>
      <c r="I28" s="849">
        <v>17</v>
      </c>
      <c r="J28" s="849">
        <v>17</v>
      </c>
      <c r="K28" s="848"/>
      <c r="L28" s="671"/>
      <c r="M28" s="672"/>
      <c r="N28" s="673"/>
      <c r="O28" s="671"/>
    </row>
    <row r="29" spans="1:15" s="52" customFormat="1" ht="15.75" customHeight="1">
      <c r="A29" s="874"/>
      <c r="B29" s="675">
        <v>7</v>
      </c>
      <c r="C29" s="674" t="s">
        <v>471</v>
      </c>
      <c r="D29" s="851"/>
      <c r="E29" s="851"/>
      <c r="F29" s="851"/>
      <c r="G29" s="851"/>
      <c r="H29" s="851"/>
      <c r="I29" s="851"/>
      <c r="J29" s="851"/>
      <c r="K29" s="848"/>
      <c r="L29" s="671"/>
      <c r="M29" s="672"/>
      <c r="N29" s="673"/>
      <c r="O29" s="671"/>
    </row>
    <row r="30" spans="1:15" s="52" customFormat="1" ht="18.75" customHeight="1">
      <c r="A30" s="658" t="s">
        <v>313</v>
      </c>
      <c r="B30" s="659">
        <v>6</v>
      </c>
      <c r="C30" s="660" t="s">
        <v>472</v>
      </c>
      <c r="D30" s="646" t="s">
        <v>688</v>
      </c>
      <c r="E30" s="591" t="s">
        <v>687</v>
      </c>
      <c r="F30" s="647" t="s">
        <v>121</v>
      </c>
      <c r="G30" s="591">
        <v>13</v>
      </c>
      <c r="H30" s="647">
        <v>5</v>
      </c>
      <c r="I30" s="593">
        <v>13</v>
      </c>
      <c r="J30" s="657">
        <v>13</v>
      </c>
      <c r="K30" s="633"/>
      <c r="L30" s="671"/>
      <c r="M30" s="672"/>
      <c r="N30" s="673"/>
      <c r="O30" s="671"/>
    </row>
    <row r="31" spans="1:15" s="52" customFormat="1" ht="18.75" customHeight="1">
      <c r="A31" s="658" t="s">
        <v>314</v>
      </c>
      <c r="B31" s="659">
        <v>5</v>
      </c>
      <c r="C31" s="660" t="s">
        <v>473</v>
      </c>
      <c r="D31" s="646" t="s">
        <v>688</v>
      </c>
      <c r="E31" s="661" t="s">
        <v>687</v>
      </c>
      <c r="F31" s="662" t="s">
        <v>122</v>
      </c>
      <c r="G31" s="661">
        <v>1</v>
      </c>
      <c r="H31" s="662">
        <v>0</v>
      </c>
      <c r="I31" s="657">
        <v>1</v>
      </c>
      <c r="J31" s="657">
        <v>1</v>
      </c>
      <c r="K31" s="633"/>
      <c r="L31" s="671"/>
      <c r="M31" s="672"/>
      <c r="N31" s="673"/>
      <c r="O31" s="671"/>
    </row>
    <row r="32" spans="1:15" s="52" customFormat="1" ht="18.75" customHeight="1">
      <c r="A32" s="658" t="s">
        <v>315</v>
      </c>
      <c r="B32" s="659">
        <v>4</v>
      </c>
      <c r="C32" s="660" t="s">
        <v>474</v>
      </c>
      <c r="D32" s="646" t="s">
        <v>688</v>
      </c>
      <c r="E32" s="661" t="s">
        <v>687</v>
      </c>
      <c r="F32" s="662" t="s">
        <v>122</v>
      </c>
      <c r="G32" s="661">
        <v>9</v>
      </c>
      <c r="H32" s="662">
        <v>9</v>
      </c>
      <c r="I32" s="657">
        <v>9</v>
      </c>
      <c r="J32" s="657">
        <v>9</v>
      </c>
      <c r="K32" s="633"/>
      <c r="L32" s="671"/>
      <c r="M32" s="672"/>
      <c r="N32" s="673"/>
      <c r="O32" s="671"/>
    </row>
    <row r="33" spans="1:15" s="52" customFormat="1" ht="18.75" customHeight="1">
      <c r="A33" s="875" t="s">
        <v>695</v>
      </c>
      <c r="B33" s="592">
        <v>3</v>
      </c>
      <c r="C33" s="668" t="s">
        <v>475</v>
      </c>
      <c r="D33" s="646" t="s">
        <v>688</v>
      </c>
      <c r="E33" s="191" t="s">
        <v>687</v>
      </c>
      <c r="F33" s="866" t="s">
        <v>122</v>
      </c>
      <c r="G33" s="849">
        <v>22</v>
      </c>
      <c r="H33" s="849">
        <v>13</v>
      </c>
      <c r="I33" s="849">
        <v>22</v>
      </c>
      <c r="J33" s="849">
        <v>22</v>
      </c>
      <c r="K33" s="676" t="s">
        <v>123</v>
      </c>
      <c r="L33" s="671">
        <v>22300</v>
      </c>
      <c r="M33" s="672">
        <v>22900</v>
      </c>
      <c r="N33" s="673">
        <v>25200</v>
      </c>
      <c r="O33" s="671">
        <v>27200</v>
      </c>
    </row>
    <row r="34" spans="1:15" s="52" customFormat="1" ht="18.75" customHeight="1">
      <c r="A34" s="875"/>
      <c r="B34" s="592">
        <v>2</v>
      </c>
      <c r="C34" s="863" t="s">
        <v>476</v>
      </c>
      <c r="D34" s="646" t="s">
        <v>688</v>
      </c>
      <c r="E34" s="191" t="s">
        <v>687</v>
      </c>
      <c r="F34" s="868"/>
      <c r="G34" s="850"/>
      <c r="H34" s="850"/>
      <c r="I34" s="850"/>
      <c r="J34" s="850"/>
      <c r="K34" s="633" t="s">
        <v>698</v>
      </c>
      <c r="L34" s="634"/>
      <c r="M34" s="635"/>
      <c r="N34" s="633"/>
      <c r="O34" s="634"/>
    </row>
    <row r="35" spans="1:15" s="52" customFormat="1" ht="18.75" customHeight="1" thickBot="1">
      <c r="A35" s="875"/>
      <c r="B35" s="592">
        <v>1</v>
      </c>
      <c r="C35" s="863"/>
      <c r="D35" s="646" t="s">
        <v>688</v>
      </c>
      <c r="E35" s="191" t="s">
        <v>687</v>
      </c>
      <c r="F35" s="869"/>
      <c r="G35" s="870"/>
      <c r="H35" s="870"/>
      <c r="I35" s="870"/>
      <c r="J35" s="870"/>
      <c r="K35" s="633"/>
      <c r="L35" s="634"/>
      <c r="M35" s="635"/>
      <c r="N35" s="633"/>
      <c r="O35" s="634"/>
    </row>
    <row r="36" spans="1:15" s="52" customFormat="1" ht="18.75" customHeight="1" thickBot="1">
      <c r="A36" s="677"/>
      <c r="B36" s="677"/>
      <c r="C36" s="595"/>
      <c r="D36" s="595"/>
      <c r="E36" s="595"/>
      <c r="F36" s="678" t="s">
        <v>690</v>
      </c>
      <c r="G36" s="679">
        <f>SUM(G17:G34)</f>
        <v>122</v>
      </c>
      <c r="H36" s="679">
        <f>SUM(H17:H34)</f>
        <v>74</v>
      </c>
      <c r="I36" s="679">
        <f>SUM(I17:I34)</f>
        <v>122</v>
      </c>
      <c r="J36" s="679">
        <f>SUM(J17:J34)</f>
        <v>122</v>
      </c>
      <c r="K36" s="638"/>
      <c r="L36" s="639"/>
      <c r="M36" s="641" t="s">
        <v>74</v>
      </c>
      <c r="N36" s="638"/>
      <c r="O36" s="639"/>
    </row>
    <row r="37" spans="1:15" s="52" customFormat="1" ht="18.75" customHeight="1">
      <c r="A37" s="680"/>
      <c r="B37" s="681"/>
      <c r="C37" s="681"/>
      <c r="D37" s="655"/>
      <c r="E37" s="635">
        <v>1</v>
      </c>
      <c r="F37" s="624" t="s">
        <v>251</v>
      </c>
      <c r="G37" s="682"/>
      <c r="H37" s="635" t="s">
        <v>124</v>
      </c>
      <c r="I37" s="635"/>
      <c r="J37" s="655"/>
      <c r="K37" s="651"/>
      <c r="L37" s="683">
        <f>L23+L33</f>
        <v>62900</v>
      </c>
      <c r="M37" s="684">
        <f>M23+M33</f>
        <v>65800</v>
      </c>
      <c r="N37" s="685">
        <f>N23+N33</f>
        <v>72400</v>
      </c>
      <c r="O37" s="683">
        <f>O23+O33</f>
        <v>79100</v>
      </c>
    </row>
    <row r="38" spans="1:15" s="52" customFormat="1" ht="21.75" customHeight="1">
      <c r="A38" s="680"/>
      <c r="B38" s="681"/>
      <c r="C38" s="681"/>
      <c r="D38" s="655"/>
      <c r="E38" s="635">
        <v>2</v>
      </c>
      <c r="F38" s="624" t="s">
        <v>252</v>
      </c>
      <c r="G38" s="682"/>
      <c r="H38" s="635" t="s">
        <v>156</v>
      </c>
      <c r="I38" s="686"/>
      <c r="J38" s="635"/>
      <c r="K38" s="655"/>
      <c r="L38" s="634">
        <v>16500</v>
      </c>
      <c r="M38" s="636">
        <v>19800</v>
      </c>
      <c r="N38" s="633">
        <v>23800</v>
      </c>
      <c r="O38" s="634">
        <v>28600</v>
      </c>
    </row>
    <row r="39" spans="1:15" s="52" customFormat="1" ht="21.75" customHeight="1">
      <c r="A39" s="656"/>
      <c r="B39" s="655"/>
      <c r="C39" s="655"/>
      <c r="D39" s="655"/>
      <c r="E39" s="672"/>
      <c r="F39" s="624" t="s">
        <v>700</v>
      </c>
      <c r="G39" s="682"/>
      <c r="H39" s="635" t="s">
        <v>157</v>
      </c>
      <c r="I39" s="687"/>
      <c r="J39" s="635"/>
      <c r="K39" s="655"/>
      <c r="L39" s="688"/>
      <c r="M39" s="688"/>
      <c r="N39" s="689"/>
      <c r="O39" s="688"/>
    </row>
    <row r="40" spans="1:15" s="52" customFormat="1" ht="21.75" customHeight="1">
      <c r="A40" s="656"/>
      <c r="B40" s="655"/>
      <c r="C40" s="655"/>
      <c r="D40" s="655"/>
      <c r="E40" s="672"/>
      <c r="F40" s="624" t="s">
        <v>701</v>
      </c>
      <c r="G40" s="682"/>
      <c r="H40" s="672"/>
      <c r="I40" s="635"/>
      <c r="J40" s="635"/>
      <c r="K40" s="655"/>
      <c r="L40" s="688"/>
      <c r="M40" s="690"/>
      <c r="N40" s="689"/>
      <c r="O40" s="688"/>
    </row>
    <row r="41" spans="1:15" s="52" customFormat="1" ht="21.75" customHeight="1">
      <c r="A41" s="656"/>
      <c r="B41" s="655"/>
      <c r="C41" s="655"/>
      <c r="D41" s="655"/>
      <c r="E41" s="672">
        <v>3</v>
      </c>
      <c r="F41" s="433" t="s">
        <v>224</v>
      </c>
      <c r="G41" s="691"/>
      <c r="H41" s="635" t="s">
        <v>125</v>
      </c>
      <c r="I41" s="635"/>
      <c r="J41" s="655"/>
      <c r="K41" s="655"/>
      <c r="L41" s="692">
        <v>0</v>
      </c>
      <c r="M41" s="636">
        <v>100</v>
      </c>
      <c r="N41" s="633">
        <v>100</v>
      </c>
      <c r="O41" s="634">
        <v>100</v>
      </c>
    </row>
    <row r="42" spans="1:15" s="52" customFormat="1" ht="21.75" customHeight="1">
      <c r="A42" s="656"/>
      <c r="B42" s="655"/>
      <c r="C42" s="655"/>
      <c r="D42" s="655"/>
      <c r="E42" s="672">
        <v>4</v>
      </c>
      <c r="F42" s="624" t="s">
        <v>225</v>
      </c>
      <c r="G42" s="691"/>
      <c r="H42" s="635" t="s">
        <v>126</v>
      </c>
      <c r="I42" s="635"/>
      <c r="J42" s="655"/>
      <c r="K42" s="655"/>
      <c r="L42" s="634">
        <v>0</v>
      </c>
      <c r="M42" s="636">
        <v>0</v>
      </c>
      <c r="N42" s="633">
        <v>0</v>
      </c>
      <c r="O42" s="634">
        <v>0</v>
      </c>
    </row>
    <row r="43" spans="1:15" s="52" customFormat="1" ht="21.75" customHeight="1">
      <c r="A43" s="656"/>
      <c r="B43" s="655"/>
      <c r="C43" s="655"/>
      <c r="D43" s="655"/>
      <c r="E43" s="672">
        <v>5</v>
      </c>
      <c r="F43" s="624" t="s">
        <v>686</v>
      </c>
      <c r="G43" s="691"/>
      <c r="H43" s="635" t="s">
        <v>16</v>
      </c>
      <c r="I43" s="635"/>
      <c r="J43" s="655"/>
      <c r="K43" s="655"/>
      <c r="L43" s="634">
        <v>1900</v>
      </c>
      <c r="M43" s="636">
        <v>2300</v>
      </c>
      <c r="N43" s="633">
        <v>3300</v>
      </c>
      <c r="O43" s="634">
        <v>4000</v>
      </c>
    </row>
    <row r="44" spans="1:15" s="52" customFormat="1" ht="21.75" customHeight="1" thickBot="1">
      <c r="A44" s="656"/>
      <c r="B44" s="655"/>
      <c r="C44" s="655"/>
      <c r="D44" s="655"/>
      <c r="E44" s="672">
        <v>6</v>
      </c>
      <c r="F44" s="624" t="s">
        <v>253</v>
      </c>
      <c r="G44" s="691"/>
      <c r="H44" s="635" t="s">
        <v>18</v>
      </c>
      <c r="I44" s="635"/>
      <c r="J44" s="655"/>
      <c r="K44" s="655"/>
      <c r="L44" s="634">
        <v>0</v>
      </c>
      <c r="M44" s="640">
        <v>200</v>
      </c>
      <c r="N44" s="633">
        <v>200</v>
      </c>
      <c r="O44" s="639">
        <v>200</v>
      </c>
    </row>
    <row r="45" spans="1:15" s="52" customFormat="1" ht="21.75" customHeight="1" thickBot="1">
      <c r="A45" s="693"/>
      <c r="B45" s="694"/>
      <c r="C45" s="694"/>
      <c r="D45" s="694"/>
      <c r="E45" s="695"/>
      <c r="F45" s="696" t="s">
        <v>615</v>
      </c>
      <c r="G45" s="697"/>
      <c r="H45" s="695" t="s">
        <v>67</v>
      </c>
      <c r="I45" s="695"/>
      <c r="J45" s="695"/>
      <c r="K45" s="695"/>
      <c r="L45" s="698">
        <f>L37+L38+L41+L42+L43+L44</f>
        <v>81300</v>
      </c>
      <c r="M45" s="698">
        <f>M37+M38+M41+M42+M43+M44</f>
        <v>88200</v>
      </c>
      <c r="N45" s="698">
        <f>N37+N38+N41+N42+N43+N44</f>
        <v>99800</v>
      </c>
      <c r="O45" s="698">
        <f>O37+O38+O41+O42+O43+O44</f>
        <v>112000</v>
      </c>
    </row>
    <row r="46" spans="1:15" s="52" customFormat="1" ht="21.75" customHeight="1" thickBot="1">
      <c r="A46" s="728"/>
      <c r="B46" s="729"/>
      <c r="C46" s="729"/>
      <c r="D46" s="729"/>
      <c r="E46" s="730"/>
      <c r="F46" s="731"/>
      <c r="G46" s="732"/>
      <c r="H46" s="730"/>
      <c r="I46" s="730"/>
      <c r="J46" s="730"/>
      <c r="K46" s="730"/>
      <c r="L46" s="730"/>
      <c r="M46" s="730"/>
      <c r="N46" s="730"/>
      <c r="O46" s="733"/>
    </row>
    <row r="47" ht="19.5" customHeight="1" hidden="1"/>
    <row r="48" ht="19.5" customHeight="1" hidden="1" thickBot="1"/>
    <row r="49" spans="9:15" ht="19.5" customHeight="1" hidden="1">
      <c r="I49" s="64" t="s">
        <v>213</v>
      </c>
      <c r="J49" s="65"/>
      <c r="L49" s="64" t="s">
        <v>213</v>
      </c>
      <c r="M49" s="65"/>
      <c r="N49" s="64" t="s">
        <v>213</v>
      </c>
      <c r="O49" s="65"/>
    </row>
    <row r="50" spans="9:15" ht="20.25" hidden="1">
      <c r="I50" s="66" t="s">
        <v>302</v>
      </c>
      <c r="J50" s="67"/>
      <c r="L50" s="66" t="s">
        <v>304</v>
      </c>
      <c r="M50" s="67"/>
      <c r="N50" s="66" t="s">
        <v>303</v>
      </c>
      <c r="O50" s="67"/>
    </row>
    <row r="51" spans="9:15" ht="18" customHeight="1" hidden="1">
      <c r="I51" s="66" t="s">
        <v>354</v>
      </c>
      <c r="J51" s="67"/>
      <c r="L51" s="66" t="s">
        <v>305</v>
      </c>
      <c r="M51" s="67"/>
      <c r="N51" s="66" t="s">
        <v>305</v>
      </c>
      <c r="O51" s="67"/>
    </row>
    <row r="52" spans="9:15" ht="21" hidden="1" thickBot="1">
      <c r="I52" s="68" t="s">
        <v>353</v>
      </c>
      <c r="J52" s="63"/>
      <c r="L52" s="68" t="s">
        <v>316</v>
      </c>
      <c r="M52" s="63"/>
      <c r="N52" s="68" t="s">
        <v>306</v>
      </c>
      <c r="O52" s="63"/>
    </row>
    <row r="53" ht="12.75" hidden="1"/>
    <row r="54" ht="12.75" hidden="1"/>
    <row r="55" spans="8:15" ht="12.75" hidden="1">
      <c r="H55" s="20" t="s">
        <v>124</v>
      </c>
      <c r="I55" s="20"/>
      <c r="J55" s="29"/>
      <c r="K55" s="29"/>
      <c r="L55" s="32">
        <v>35750</v>
      </c>
      <c r="M55" s="38">
        <v>34608</v>
      </c>
      <c r="N55" s="32">
        <v>30412</v>
      </c>
      <c r="O55" s="44">
        <v>36494</v>
      </c>
    </row>
    <row r="56" spans="8:15" ht="12.75" hidden="1">
      <c r="H56" s="33"/>
      <c r="I56" s="11" t="s">
        <v>156</v>
      </c>
      <c r="J56" s="11"/>
      <c r="K56" s="1"/>
      <c r="L56" s="31">
        <v>29250</v>
      </c>
      <c r="M56" s="6">
        <v>27192</v>
      </c>
      <c r="N56" s="31">
        <v>45618</v>
      </c>
      <c r="O56" s="42">
        <v>27192</v>
      </c>
    </row>
    <row r="57" spans="8:15" ht="15.75" hidden="1">
      <c r="H57" s="33"/>
      <c r="I57" s="11" t="s">
        <v>157</v>
      </c>
      <c r="J57" s="11"/>
      <c r="K57" s="1"/>
      <c r="L57" s="46">
        <f>SUM(L55:L56)</f>
        <v>65000</v>
      </c>
      <c r="M57" s="46">
        <f>SUM(M55:M56)</f>
        <v>61800</v>
      </c>
      <c r="N57" s="46">
        <f>SUM(N55:N56)</f>
        <v>76030</v>
      </c>
      <c r="O57" s="46">
        <f>SUM(O55:O56)</f>
        <v>63686</v>
      </c>
    </row>
    <row r="58" spans="8:15" ht="12.75" hidden="1">
      <c r="H58" s="11" t="s">
        <v>125</v>
      </c>
      <c r="I58" s="11"/>
      <c r="J58" s="1"/>
      <c r="K58" s="1"/>
      <c r="L58" s="31">
        <v>60</v>
      </c>
      <c r="M58" s="6">
        <v>100</v>
      </c>
      <c r="N58" s="31">
        <v>100</v>
      </c>
      <c r="O58" s="42">
        <v>100</v>
      </c>
    </row>
    <row r="59" spans="8:15" ht="12.75" hidden="1">
      <c r="H59" s="11" t="s">
        <v>126</v>
      </c>
      <c r="I59" s="11"/>
      <c r="J59" s="1"/>
      <c r="K59" s="1"/>
      <c r="L59" s="31">
        <v>186</v>
      </c>
      <c r="M59" s="6">
        <v>200</v>
      </c>
      <c r="N59" s="31">
        <v>250</v>
      </c>
      <c r="O59" s="42">
        <v>200</v>
      </c>
    </row>
    <row r="60" spans="8:15" ht="12.75" hidden="1">
      <c r="H60" s="11" t="s">
        <v>16</v>
      </c>
      <c r="I60" s="11"/>
      <c r="J60" s="1"/>
      <c r="K60" s="1"/>
      <c r="L60" s="31">
        <v>3350</v>
      </c>
      <c r="M60" s="6">
        <v>14600</v>
      </c>
      <c r="N60" s="31">
        <v>4500</v>
      </c>
      <c r="O60" s="42">
        <v>14600</v>
      </c>
    </row>
    <row r="61" spans="8:15" ht="13.5" hidden="1" thickBot="1">
      <c r="H61" s="11" t="s">
        <v>18</v>
      </c>
      <c r="I61" s="11"/>
      <c r="J61" s="1"/>
      <c r="K61" s="1"/>
      <c r="L61" s="31">
        <v>1379</v>
      </c>
      <c r="M61" s="6">
        <v>14100</v>
      </c>
      <c r="N61" s="31">
        <v>5660</v>
      </c>
      <c r="O61" s="43">
        <v>14100</v>
      </c>
    </row>
    <row r="62" spans="8:15" ht="13.5" hidden="1" thickBot="1">
      <c r="H62" s="40" t="s">
        <v>67</v>
      </c>
      <c r="I62" s="40"/>
      <c r="J62" s="40"/>
      <c r="K62" s="40"/>
      <c r="L62" s="39">
        <f>SUM(L57:L61)</f>
        <v>69975</v>
      </c>
      <c r="M62" s="40">
        <f>SUM(M57:M61)</f>
        <v>90800</v>
      </c>
      <c r="N62" s="39">
        <f>SUM(N57:N61)</f>
        <v>86540</v>
      </c>
      <c r="O62" s="45">
        <f>SUM(O57:O61)</f>
        <v>92686</v>
      </c>
    </row>
    <row r="63" spans="8:15" ht="12.75" hidden="1">
      <c r="H63" s="6"/>
      <c r="I63" s="6"/>
      <c r="J63" s="6"/>
      <c r="K63" s="6"/>
      <c r="L63" s="6"/>
      <c r="M63" s="6"/>
      <c r="N63" s="6"/>
      <c r="O63" s="6"/>
    </row>
    <row r="64" spans="5:15" ht="12.75" hidden="1">
      <c r="E64" s="75" t="s">
        <v>277</v>
      </c>
      <c r="H64" s="6"/>
      <c r="I64" s="75" t="s">
        <v>278</v>
      </c>
      <c r="J64" s="6"/>
      <c r="K64" s="6"/>
      <c r="L64" s="6"/>
      <c r="M64" s="6"/>
      <c r="N64" s="6"/>
      <c r="O64" s="75" t="s">
        <v>279</v>
      </c>
    </row>
    <row r="65" ht="12.75" hidden="1"/>
    <row r="66" spans="4:15" ht="12.75" hidden="1">
      <c r="D66" s="6" t="s">
        <v>170</v>
      </c>
      <c r="E66" s="76" t="s">
        <v>359</v>
      </c>
      <c r="H66" s="6" t="s">
        <v>170</v>
      </c>
      <c r="I66" s="76" t="s">
        <v>355</v>
      </c>
      <c r="N66" s="6" t="s">
        <v>170</v>
      </c>
      <c r="O66" s="76" t="s">
        <v>355</v>
      </c>
    </row>
    <row r="67" spans="5:15" ht="12.75" hidden="1">
      <c r="E67" s="76" t="s">
        <v>358</v>
      </c>
      <c r="I67" s="76" t="s">
        <v>357</v>
      </c>
      <c r="O67" s="76" t="s">
        <v>356</v>
      </c>
    </row>
    <row r="68" spans="5:15" ht="12.75" hidden="1">
      <c r="E68" t="s">
        <v>171</v>
      </c>
      <c r="I68" t="s">
        <v>171</v>
      </c>
      <c r="O68" t="s">
        <v>171</v>
      </c>
    </row>
    <row r="69" spans="5:15" ht="12.75" hidden="1">
      <c r="E69" t="s">
        <v>172</v>
      </c>
      <c r="I69" t="s">
        <v>172</v>
      </c>
      <c r="O69" t="s">
        <v>172</v>
      </c>
    </row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</sheetData>
  <sheetProtection/>
  <mergeCells count="38">
    <mergeCell ref="F33:F35"/>
    <mergeCell ref="G33:G35"/>
    <mergeCell ref="H33:H35"/>
    <mergeCell ref="I33:I35"/>
    <mergeCell ref="J33:J35"/>
    <mergeCell ref="A25:A27"/>
    <mergeCell ref="D25:D27"/>
    <mergeCell ref="E25:E27"/>
    <mergeCell ref="A28:A29"/>
    <mergeCell ref="A33:A35"/>
    <mergeCell ref="A3:O3"/>
    <mergeCell ref="C34:C35"/>
    <mergeCell ref="H21:H22"/>
    <mergeCell ref="J28:J29"/>
    <mergeCell ref="H25:H27"/>
    <mergeCell ref="I25:I27"/>
    <mergeCell ref="J25:J27"/>
    <mergeCell ref="I21:I22"/>
    <mergeCell ref="J21:J22"/>
    <mergeCell ref="F21:F22"/>
    <mergeCell ref="I28:I29"/>
    <mergeCell ref="B11:C11"/>
    <mergeCell ref="A5:O5"/>
    <mergeCell ref="A6:O6"/>
    <mergeCell ref="A10:H10"/>
    <mergeCell ref="D11:E11"/>
    <mergeCell ref="M7:N7"/>
    <mergeCell ref="G21:G22"/>
    <mergeCell ref="A4:O4"/>
    <mergeCell ref="L8:O8"/>
    <mergeCell ref="K23:K29"/>
    <mergeCell ref="F25:F27"/>
    <mergeCell ref="D28:D29"/>
    <mergeCell ref="E28:E29"/>
    <mergeCell ref="F28:F29"/>
    <mergeCell ref="G28:G29"/>
    <mergeCell ref="H28:H29"/>
    <mergeCell ref="G25:G27"/>
  </mergeCells>
  <printOptions/>
  <pageMargins left="0.75" right="0.35" top="0.45" bottom="0.45" header="0.35" footer="0.31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Normal="75" zoomScaleSheetLayoutView="100" zoomScalePageLayoutView="0" workbookViewId="0" topLeftCell="A1">
      <selection activeCell="G13" sqref="G13"/>
    </sheetView>
  </sheetViews>
  <sheetFormatPr defaultColWidth="9.33203125" defaultRowHeight="12.75"/>
  <cols>
    <col min="1" max="1" width="8.5" style="0" customWidth="1"/>
    <col min="2" max="2" width="37.33203125" style="0" customWidth="1"/>
    <col min="3" max="3" width="41.33203125" style="0" customWidth="1"/>
    <col min="4" max="4" width="7.66015625" style="0" customWidth="1"/>
    <col min="5" max="5" width="38.5" style="0" customWidth="1"/>
    <col min="6" max="6" width="27.83203125" style="0" customWidth="1"/>
    <col min="7" max="7" width="20.66015625" style="0" customWidth="1"/>
  </cols>
  <sheetData>
    <row r="1" spans="1:7" ht="18">
      <c r="A1" s="91"/>
      <c r="B1" s="126"/>
      <c r="C1" s="55"/>
      <c r="D1" s="55"/>
      <c r="E1" s="55"/>
      <c r="F1" s="92" t="s">
        <v>569</v>
      </c>
      <c r="G1" s="96"/>
    </row>
    <row r="2" spans="1:7" ht="16.5" thickBot="1">
      <c r="A2" s="97">
        <v>58</v>
      </c>
      <c r="B2" s="127"/>
      <c r="C2" s="56"/>
      <c r="D2" s="56"/>
      <c r="E2" s="98"/>
      <c r="F2" s="95" t="s">
        <v>571</v>
      </c>
      <c r="G2" s="63"/>
    </row>
    <row r="3" spans="1:7" s="2" customFormat="1" ht="18.75" customHeight="1">
      <c r="A3" s="94"/>
      <c r="B3" s="17"/>
      <c r="C3" s="53"/>
      <c r="D3" s="16"/>
      <c r="E3" s="16"/>
      <c r="F3" s="13"/>
      <c r="G3" s="105"/>
    </row>
    <row r="4" spans="1:7" s="2" customFormat="1" ht="21.75" customHeight="1">
      <c r="A4" s="94"/>
      <c r="B4" s="17"/>
      <c r="C4" s="53"/>
      <c r="D4" s="16"/>
      <c r="E4" s="10"/>
      <c r="G4" s="106"/>
    </row>
    <row r="5" spans="1:7" s="2" customFormat="1" ht="23.25" customHeight="1">
      <c r="A5" s="879" t="s">
        <v>661</v>
      </c>
      <c r="B5" s="880"/>
      <c r="C5" s="880"/>
      <c r="D5" s="880"/>
      <c r="E5" s="880"/>
      <c r="F5" s="880"/>
      <c r="G5" s="881"/>
    </row>
    <row r="6" spans="1:7" ht="20.25" customHeight="1">
      <c r="A6" s="876" t="s">
        <v>570</v>
      </c>
      <c r="B6" s="877"/>
      <c r="C6" s="877"/>
      <c r="D6" s="877"/>
      <c r="E6" s="877"/>
      <c r="F6" s="877"/>
      <c r="G6" s="878"/>
    </row>
    <row r="7" spans="1:7" ht="24.75" customHeight="1">
      <c r="A7" s="107"/>
      <c r="B7" s="11"/>
      <c r="C7" s="11"/>
      <c r="D7" s="11"/>
      <c r="E7" s="11"/>
      <c r="F7" s="11"/>
      <c r="G7" s="93"/>
    </row>
    <row r="8" spans="1:7" ht="24.75" customHeight="1">
      <c r="A8" s="107"/>
      <c r="B8" s="11"/>
      <c r="C8" s="11"/>
      <c r="D8" s="11"/>
      <c r="E8" s="11"/>
      <c r="F8" s="50" t="s">
        <v>665</v>
      </c>
      <c r="G8" s="93"/>
    </row>
    <row r="9" spans="1:7" ht="24.75" customHeight="1" thickBot="1">
      <c r="A9" s="107"/>
      <c r="B9" s="11"/>
      <c r="C9" s="11"/>
      <c r="D9" s="11"/>
      <c r="E9" s="11"/>
      <c r="F9" s="12" t="s">
        <v>127</v>
      </c>
      <c r="G9" s="93"/>
    </row>
    <row r="10" spans="1:7" ht="24.75" customHeight="1">
      <c r="A10" s="108" t="s">
        <v>254</v>
      </c>
      <c r="B10" s="70" t="s">
        <v>256</v>
      </c>
      <c r="C10" s="69" t="s">
        <v>662</v>
      </c>
      <c r="D10" s="128" t="s">
        <v>128</v>
      </c>
      <c r="E10" s="21" t="s">
        <v>129</v>
      </c>
      <c r="F10" s="21" t="s">
        <v>130</v>
      </c>
      <c r="G10" s="109" t="s">
        <v>666</v>
      </c>
    </row>
    <row r="11" spans="1:7" ht="24.75" customHeight="1">
      <c r="A11" s="110" t="s">
        <v>255</v>
      </c>
      <c r="B11" s="58"/>
      <c r="C11" s="58"/>
      <c r="D11" s="129" t="s">
        <v>131</v>
      </c>
      <c r="E11" s="22"/>
      <c r="F11" s="23" t="s">
        <v>132</v>
      </c>
      <c r="G11" s="93" t="s">
        <v>667</v>
      </c>
    </row>
    <row r="12" spans="1:7" ht="24.75" customHeight="1" thickBot="1">
      <c r="A12" s="111"/>
      <c r="B12" s="58"/>
      <c r="C12" s="58"/>
      <c r="D12" s="24"/>
      <c r="E12" s="25"/>
      <c r="F12" s="25"/>
      <c r="G12" s="93" t="s">
        <v>668</v>
      </c>
    </row>
    <row r="13" spans="1:7" ht="24.75" customHeight="1" thickBot="1">
      <c r="A13" s="112">
        <v>1</v>
      </c>
      <c r="B13" s="59">
        <v>2</v>
      </c>
      <c r="C13" s="59">
        <v>3</v>
      </c>
      <c r="D13" s="26">
        <v>4</v>
      </c>
      <c r="E13" s="27">
        <v>5</v>
      </c>
      <c r="F13" s="27">
        <v>6</v>
      </c>
      <c r="G13" s="113">
        <v>7</v>
      </c>
    </row>
    <row r="14" spans="1:7" ht="24.75" customHeight="1">
      <c r="A14" s="114"/>
      <c r="B14" s="71" t="s">
        <v>457</v>
      </c>
      <c r="C14" s="49"/>
      <c r="D14" s="9"/>
      <c r="E14" s="5" t="s">
        <v>453</v>
      </c>
      <c r="F14" s="11"/>
      <c r="G14" s="93"/>
    </row>
    <row r="15" spans="1:7" ht="24.75" customHeight="1">
      <c r="A15" s="115"/>
      <c r="B15" s="49"/>
      <c r="C15" s="49"/>
      <c r="D15" s="11"/>
      <c r="E15" s="11"/>
      <c r="F15" s="11"/>
      <c r="G15" s="93"/>
    </row>
    <row r="16" spans="1:7" ht="24.75" customHeight="1">
      <c r="A16" s="116">
        <v>1</v>
      </c>
      <c r="B16" s="72" t="s">
        <v>281</v>
      </c>
      <c r="C16" s="73" t="s">
        <v>663</v>
      </c>
      <c r="D16" s="15" t="s">
        <v>133</v>
      </c>
      <c r="E16" s="41" t="s">
        <v>134</v>
      </c>
      <c r="F16" s="5" t="s">
        <v>196</v>
      </c>
      <c r="G16" s="54"/>
    </row>
    <row r="17" spans="1:7" ht="24.75" customHeight="1">
      <c r="A17" s="115"/>
      <c r="B17" s="72" t="s">
        <v>214</v>
      </c>
      <c r="C17" s="73" t="s">
        <v>664</v>
      </c>
      <c r="D17" s="28"/>
      <c r="E17" s="5" t="s">
        <v>135</v>
      </c>
      <c r="F17" s="14" t="s">
        <v>197</v>
      </c>
      <c r="G17" s="62">
        <v>112400</v>
      </c>
    </row>
    <row r="18" spans="1:7" ht="21.75" customHeight="1">
      <c r="A18" s="107"/>
      <c r="B18" s="47"/>
      <c r="C18" s="48"/>
      <c r="D18" s="28"/>
      <c r="E18" s="5" t="s">
        <v>137</v>
      </c>
      <c r="F18" s="5" t="s">
        <v>136</v>
      </c>
      <c r="G18" s="54"/>
    </row>
    <row r="19" spans="1:7" ht="24.75" customHeight="1">
      <c r="A19" s="107"/>
      <c r="B19" s="11"/>
      <c r="C19" s="11"/>
      <c r="D19" s="11"/>
      <c r="E19" s="11"/>
      <c r="F19" s="5" t="s">
        <v>138</v>
      </c>
      <c r="G19" s="93"/>
    </row>
    <row r="20" spans="1:7" ht="24.75" customHeight="1">
      <c r="A20" s="107"/>
      <c r="B20" s="11"/>
      <c r="C20" s="19"/>
      <c r="D20" s="19"/>
      <c r="E20" s="11"/>
      <c r="F20" s="11"/>
      <c r="G20" s="93"/>
    </row>
    <row r="21" spans="1:7" ht="24.75" customHeight="1" thickBot="1">
      <c r="A21" s="117"/>
      <c r="B21" s="118"/>
      <c r="C21" s="118"/>
      <c r="D21" s="118"/>
      <c r="E21" s="118"/>
      <c r="F21" s="118"/>
      <c r="G21" s="119"/>
    </row>
  </sheetData>
  <sheetProtection/>
  <mergeCells count="2">
    <mergeCell ref="A6:G6"/>
    <mergeCell ref="A5:G5"/>
  </mergeCells>
  <printOptions/>
  <pageMargins left="0.92" right="0.54" top="0.78" bottom="1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zoomScalePageLayoutView="0" workbookViewId="0" topLeftCell="A1">
      <selection activeCell="A5" sqref="A5:F5"/>
    </sheetView>
  </sheetViews>
  <sheetFormatPr defaultColWidth="9.33203125" defaultRowHeight="12.75"/>
  <cols>
    <col min="1" max="1" width="6.16015625" style="0" customWidth="1"/>
    <col min="2" max="2" width="46.33203125" style="0" customWidth="1"/>
    <col min="3" max="3" width="21.33203125" style="0" customWidth="1"/>
    <col min="4" max="4" width="20.66015625" style="0" customWidth="1"/>
    <col min="5" max="5" width="37.16015625" style="0" customWidth="1"/>
    <col min="6" max="6" width="52.83203125" style="0" customWidth="1"/>
  </cols>
  <sheetData>
    <row r="1" spans="1:6" ht="26.25">
      <c r="A1" s="99"/>
      <c r="B1" s="573" t="s">
        <v>669</v>
      </c>
      <c r="C1" s="29"/>
      <c r="D1" s="29"/>
      <c r="E1" s="100"/>
      <c r="F1" s="101"/>
    </row>
    <row r="2" spans="1:6" ht="21" thickBot="1">
      <c r="A2" s="102"/>
      <c r="B2" s="103" t="s">
        <v>685</v>
      </c>
      <c r="C2" s="89"/>
      <c r="D2" s="89"/>
      <c r="E2" s="104"/>
      <c r="F2" s="148">
        <v>59</v>
      </c>
    </row>
    <row r="3" spans="1:6" ht="19.5" customHeight="1">
      <c r="A3" s="94"/>
      <c r="B3" s="1"/>
      <c r="C3" s="1"/>
      <c r="D3" s="1"/>
      <c r="E3" s="1"/>
      <c r="F3" s="120"/>
    </row>
    <row r="4" spans="1:6" ht="19.5" customHeight="1">
      <c r="A4" s="94"/>
      <c r="B4" s="1"/>
      <c r="C4" s="1"/>
      <c r="D4" s="1"/>
      <c r="E4" s="1"/>
      <c r="F4" s="120"/>
    </row>
    <row r="5" spans="1:6" s="3" customFormat="1" ht="27.75" customHeight="1">
      <c r="A5" s="882" t="s">
        <v>670</v>
      </c>
      <c r="B5" s="883"/>
      <c r="C5" s="883"/>
      <c r="D5" s="883"/>
      <c r="E5" s="883"/>
      <c r="F5" s="884"/>
    </row>
    <row r="6" spans="1:6" s="3" customFormat="1" ht="27" customHeight="1">
      <c r="A6" s="882" t="s">
        <v>671</v>
      </c>
      <c r="B6" s="883"/>
      <c r="C6" s="883"/>
      <c r="D6" s="883"/>
      <c r="E6" s="883"/>
      <c r="F6" s="884"/>
    </row>
    <row r="7" spans="1:6" s="3" customFormat="1" ht="28.5" customHeight="1">
      <c r="A7" s="882" t="s">
        <v>672</v>
      </c>
      <c r="B7" s="883"/>
      <c r="C7" s="883"/>
      <c r="D7" s="883"/>
      <c r="E7" s="883"/>
      <c r="F7" s="884"/>
    </row>
    <row r="8" spans="1:6" ht="19.5" customHeight="1">
      <c r="A8" s="785" t="s">
        <v>152</v>
      </c>
      <c r="B8" s="786"/>
      <c r="C8" s="786"/>
      <c r="D8" s="786"/>
      <c r="E8" s="786"/>
      <c r="F8" s="885"/>
    </row>
    <row r="9" spans="1:6" ht="19.5" customHeight="1">
      <c r="A9" s="785" t="s">
        <v>153</v>
      </c>
      <c r="B9" s="786"/>
      <c r="C9" s="786"/>
      <c r="D9" s="786"/>
      <c r="E9" s="786"/>
      <c r="F9" s="885"/>
    </row>
    <row r="10" spans="1:6" ht="41.25" customHeight="1">
      <c r="A10" s="889" t="s">
        <v>154</v>
      </c>
      <c r="B10" s="890"/>
      <c r="C10" s="890"/>
      <c r="D10" s="890"/>
      <c r="E10" s="890"/>
      <c r="F10" s="891"/>
    </row>
    <row r="11" spans="1:6" ht="22.5" customHeight="1">
      <c r="A11" s="574"/>
      <c r="B11" s="238"/>
      <c r="C11" s="270"/>
      <c r="D11" s="200"/>
      <c r="E11" s="575" t="s">
        <v>684</v>
      </c>
      <c r="F11" s="576"/>
    </row>
    <row r="12" spans="1:6" s="52" customFormat="1" ht="24.75" customHeight="1" thickBot="1">
      <c r="A12" s="437"/>
      <c r="B12" s="163"/>
      <c r="C12" s="163"/>
      <c r="D12" s="163"/>
      <c r="E12" s="272" t="s">
        <v>127</v>
      </c>
      <c r="F12" s="335"/>
    </row>
    <row r="13" spans="1:6" s="52" customFormat="1" ht="24.75" customHeight="1">
      <c r="A13" s="577" t="s">
        <v>128</v>
      </c>
      <c r="B13" s="578" t="s">
        <v>679</v>
      </c>
      <c r="C13" s="892" t="s">
        <v>677</v>
      </c>
      <c r="D13" s="892"/>
      <c r="E13" s="893" t="s">
        <v>681</v>
      </c>
      <c r="F13" s="894"/>
    </row>
    <row r="14" spans="1:6" s="52" customFormat="1" ht="19.5" customHeight="1" thickBot="1">
      <c r="A14" s="579" t="s">
        <v>131</v>
      </c>
      <c r="B14" s="580" t="s">
        <v>678</v>
      </c>
      <c r="C14" s="895" t="s">
        <v>676</v>
      </c>
      <c r="D14" s="895"/>
      <c r="E14" s="896" t="s">
        <v>680</v>
      </c>
      <c r="F14" s="897"/>
    </row>
    <row r="15" spans="1:6" s="52" customFormat="1" ht="19.5" customHeight="1" thickBot="1">
      <c r="A15" s="581"/>
      <c r="B15" s="580"/>
      <c r="C15" s="582" t="s">
        <v>675</v>
      </c>
      <c r="D15" s="583" t="s">
        <v>674</v>
      </c>
      <c r="E15" s="584" t="s">
        <v>683</v>
      </c>
      <c r="F15" s="585" t="s">
        <v>673</v>
      </c>
    </row>
    <row r="16" spans="1:6" s="52" customFormat="1" ht="19.5" customHeight="1" thickBot="1">
      <c r="A16" s="586">
        <v>1</v>
      </c>
      <c r="B16" s="586">
        <v>2</v>
      </c>
      <c r="C16" s="587">
        <v>3</v>
      </c>
      <c r="D16" s="588">
        <v>4</v>
      </c>
      <c r="E16" s="589">
        <v>5</v>
      </c>
      <c r="F16" s="590">
        <v>6</v>
      </c>
    </row>
    <row r="17" spans="1:6" ht="19.5" customHeight="1">
      <c r="A17" s="121"/>
      <c r="B17" s="34"/>
      <c r="C17" s="6"/>
      <c r="D17" s="5"/>
      <c r="E17" s="35"/>
      <c r="F17" s="42"/>
    </row>
    <row r="18" spans="1:6" ht="19.5" customHeight="1">
      <c r="A18" s="57"/>
      <c r="B18" s="36"/>
      <c r="C18" s="5"/>
      <c r="D18" s="5"/>
      <c r="E18" s="5"/>
      <c r="F18" s="54"/>
    </row>
    <row r="19" spans="1:6" ht="19.5" customHeight="1">
      <c r="A19" s="121"/>
      <c r="B19" s="37"/>
      <c r="C19" s="34"/>
      <c r="D19" s="4"/>
      <c r="E19" s="7"/>
      <c r="F19" s="42"/>
    </row>
    <row r="20" spans="1:6" ht="19.5" customHeight="1">
      <c r="A20" s="30"/>
      <c r="B20" s="37"/>
      <c r="C20" s="8"/>
      <c r="D20" s="17"/>
      <c r="E20" s="6"/>
      <c r="F20" s="42"/>
    </row>
    <row r="21" spans="1:6" ht="19.5" customHeight="1">
      <c r="A21" s="122"/>
      <c r="B21" s="886" t="s">
        <v>682</v>
      </c>
      <c r="C21" s="887"/>
      <c r="D21" s="887"/>
      <c r="E21" s="887"/>
      <c r="F21" s="888"/>
    </row>
    <row r="22" spans="1:6" ht="19.5" customHeight="1">
      <c r="A22" s="30"/>
      <c r="B22" s="6"/>
      <c r="C22" s="6"/>
      <c r="D22" s="6"/>
      <c r="E22" s="6"/>
      <c r="F22" s="42"/>
    </row>
    <row r="23" spans="1:6" ht="19.5" customHeight="1">
      <c r="A23" s="30"/>
      <c r="B23" s="18"/>
      <c r="C23" s="8"/>
      <c r="D23" s="17"/>
      <c r="E23" s="6"/>
      <c r="F23" s="42"/>
    </row>
    <row r="24" spans="1:6" ht="19.5" customHeight="1" thickBot="1">
      <c r="A24" s="123"/>
      <c r="B24" s="124"/>
      <c r="C24" s="125"/>
      <c r="D24" s="125"/>
      <c r="E24" s="118"/>
      <c r="F24" s="119"/>
    </row>
  </sheetData>
  <sheetProtection/>
  <mergeCells count="11">
    <mergeCell ref="E14:F14"/>
    <mergeCell ref="A5:F5"/>
    <mergeCell ref="A6:F6"/>
    <mergeCell ref="A7:F7"/>
    <mergeCell ref="A8:F8"/>
    <mergeCell ref="B21:F21"/>
    <mergeCell ref="A9:F9"/>
    <mergeCell ref="A10:F10"/>
    <mergeCell ref="C13:D13"/>
    <mergeCell ref="E13:F13"/>
    <mergeCell ref="C14:D14"/>
  </mergeCells>
  <printOptions/>
  <pageMargins left="0.75" right="0.75" top="1" bottom="1" header="0.5" footer="0.5"/>
  <pageSetup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="75" zoomScaleNormal="75" zoomScalePageLayoutView="0" workbookViewId="0" topLeftCell="A1">
      <selection activeCell="I284" sqref="I284:J284"/>
    </sheetView>
  </sheetViews>
  <sheetFormatPr defaultColWidth="9.33203125" defaultRowHeight="12.75"/>
  <cols>
    <col min="6" max="6" width="14.16015625" style="0" customWidth="1"/>
    <col min="8" max="8" width="13.16015625" style="0" customWidth="1"/>
    <col min="10" max="10" width="42" style="0" customWidth="1"/>
    <col min="11" max="11" width="12.83203125" style="0" customWidth="1"/>
    <col min="12" max="12" width="40.83203125" style="0" customWidth="1"/>
    <col min="13" max="13" width="13.83203125" style="0" customWidth="1"/>
    <col min="15" max="15" width="13.5" style="0" customWidth="1"/>
    <col min="16" max="16" width="3.16015625" style="0" customWidth="1"/>
  </cols>
  <sheetData>
    <row r="1" spans="1:13" ht="12.75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</row>
    <row r="2" spans="1:13" ht="12.75">
      <c r="A2" s="8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84"/>
    </row>
    <row r="3" spans="1:13" ht="12.75">
      <c r="A3" s="8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84"/>
    </row>
    <row r="4" spans="1:13" ht="12.75">
      <c r="A4" s="8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84"/>
    </row>
    <row r="5" spans="1:13" ht="12.75">
      <c r="A5" s="8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84"/>
    </row>
    <row r="6" spans="1:13" ht="12.75">
      <c r="A6" s="8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84"/>
    </row>
    <row r="7" spans="1:13" ht="12.75">
      <c r="A7" s="8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84"/>
    </row>
    <row r="8" spans="1:13" ht="12.75">
      <c r="A8" s="8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84"/>
    </row>
    <row r="9" spans="1:13" ht="12.75">
      <c r="A9" s="8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84"/>
    </row>
    <row r="10" spans="1:13" ht="12.75">
      <c r="A10" s="8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84"/>
    </row>
    <row r="11" spans="1:13" ht="12.75">
      <c r="A11" s="8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84"/>
    </row>
    <row r="12" spans="1:13" ht="60">
      <c r="A12" s="898" t="s">
        <v>280</v>
      </c>
      <c r="B12" s="899"/>
      <c r="C12" s="899"/>
      <c r="D12" s="899"/>
      <c r="E12" s="899"/>
      <c r="F12" s="900"/>
      <c r="G12" s="900"/>
      <c r="H12" s="900"/>
      <c r="I12" s="900"/>
      <c r="J12" s="900"/>
      <c r="K12" s="900"/>
      <c r="L12" s="900"/>
      <c r="M12" s="901"/>
    </row>
    <row r="13" spans="1:13" ht="18" customHeight="1">
      <c r="A13" s="85"/>
      <c r="B13" s="78"/>
      <c r="C13" s="78"/>
      <c r="D13" s="78"/>
      <c r="E13" s="78"/>
      <c r="F13" s="77"/>
      <c r="G13" s="77"/>
      <c r="H13" s="77"/>
      <c r="I13" s="77"/>
      <c r="J13" s="77"/>
      <c r="K13" s="77"/>
      <c r="L13" s="77"/>
      <c r="M13" s="86"/>
    </row>
    <row r="14" spans="1:13" ht="12.75">
      <c r="A14" s="83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84"/>
    </row>
    <row r="15" spans="1:13" ht="45">
      <c r="A15" s="902" t="s">
        <v>369</v>
      </c>
      <c r="B15" s="903"/>
      <c r="C15" s="903"/>
      <c r="D15" s="903"/>
      <c r="E15" s="903"/>
      <c r="F15" s="900"/>
      <c r="G15" s="900"/>
      <c r="H15" s="900"/>
      <c r="I15" s="900"/>
      <c r="J15" s="900"/>
      <c r="K15" s="900"/>
      <c r="L15" s="900"/>
      <c r="M15" s="901"/>
    </row>
    <row r="16" spans="1:13" ht="45">
      <c r="A16" s="87"/>
      <c r="B16" s="79"/>
      <c r="C16" s="79"/>
      <c r="D16" s="79"/>
      <c r="E16" s="79"/>
      <c r="F16" s="77"/>
      <c r="G16" s="77"/>
      <c r="H16" s="77"/>
      <c r="I16" s="77"/>
      <c r="J16" s="77"/>
      <c r="K16" s="77"/>
      <c r="L16" s="77"/>
      <c r="M16" s="86"/>
    </row>
    <row r="17" spans="1:13" ht="45">
      <c r="A17" s="87"/>
      <c r="B17" s="79"/>
      <c r="C17" s="79"/>
      <c r="D17" s="79"/>
      <c r="E17" s="79"/>
      <c r="F17" s="77"/>
      <c r="G17" s="77"/>
      <c r="H17" s="77"/>
      <c r="I17" s="77"/>
      <c r="J17" s="77"/>
      <c r="K17" s="77"/>
      <c r="L17" s="77"/>
      <c r="M17" s="86"/>
    </row>
    <row r="18" spans="1:13" ht="45">
      <c r="A18" s="87"/>
      <c r="B18" s="79"/>
      <c r="C18" s="79"/>
      <c r="D18" s="79"/>
      <c r="E18" s="79"/>
      <c r="F18" s="77"/>
      <c r="G18" s="77"/>
      <c r="H18" s="77"/>
      <c r="I18" s="77"/>
      <c r="J18" s="77"/>
      <c r="K18" s="77"/>
      <c r="L18" s="77"/>
      <c r="M18" s="86"/>
    </row>
    <row r="19" spans="1:13" ht="45">
      <c r="A19" s="87"/>
      <c r="B19" s="79"/>
      <c r="C19" s="79"/>
      <c r="D19" s="79"/>
      <c r="E19" s="79"/>
      <c r="F19" s="77"/>
      <c r="G19" s="77"/>
      <c r="H19" s="77"/>
      <c r="I19" s="77"/>
      <c r="J19" s="77"/>
      <c r="K19" s="77"/>
      <c r="L19" s="77"/>
      <c r="M19" s="86"/>
    </row>
    <row r="20" spans="1:13" ht="12.75">
      <c r="A20" s="8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84"/>
    </row>
    <row r="21" spans="1:13" ht="12.75">
      <c r="A21" s="8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84"/>
    </row>
    <row r="22" spans="1:13" ht="12.75">
      <c r="A22" s="8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84"/>
    </row>
    <row r="23" spans="1:13" ht="12.75">
      <c r="A23" s="8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84"/>
    </row>
    <row r="24" spans="1:13" ht="12.75">
      <c r="A24" s="8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84"/>
    </row>
    <row r="25" spans="1:13" ht="12.75">
      <c r="A25" s="8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84"/>
    </row>
    <row r="26" spans="1:13" ht="12.75">
      <c r="A26" s="8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84"/>
    </row>
    <row r="27" spans="1:13" ht="13.5" thickBot="1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90"/>
    </row>
  </sheetData>
  <sheetProtection/>
  <mergeCells count="2">
    <mergeCell ref="A12:M12"/>
    <mergeCell ref="A15:M15"/>
  </mergeCells>
  <printOptions/>
  <pageMargins left="0.6692913385826772" right="0" top="1.2598425196850394" bottom="0.9448818897637796" header="0.1968503937007874" footer="0.196850393700787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7">
      <selection activeCell="A1" sqref="A1:F21"/>
    </sheetView>
  </sheetViews>
  <sheetFormatPr defaultColWidth="9.33203125" defaultRowHeight="12.75"/>
  <cols>
    <col min="1" max="6" width="24.16015625" style="0" customWidth="1"/>
  </cols>
  <sheetData>
    <row r="1" spans="1:6" ht="18.75">
      <c r="A1" s="130" t="s">
        <v>720</v>
      </c>
      <c r="B1" s="131"/>
      <c r="C1" s="131"/>
      <c r="D1" s="131"/>
      <c r="E1" s="131"/>
      <c r="F1" s="132"/>
    </row>
    <row r="2" spans="1:6" ht="19.5" thickBot="1">
      <c r="A2" s="904">
        <v>60</v>
      </c>
      <c r="B2" s="905"/>
      <c r="C2" s="905"/>
      <c r="D2" s="905"/>
      <c r="E2" s="905"/>
      <c r="F2" s="906"/>
    </row>
    <row r="3" spans="1:6" ht="12.75">
      <c r="A3" s="133"/>
      <c r="B3" s="2"/>
      <c r="C3" s="2"/>
      <c r="D3" s="2"/>
      <c r="E3" s="2"/>
      <c r="F3" s="67"/>
    </row>
    <row r="4" spans="1:6" ht="18.75">
      <c r="A4" s="907" t="s">
        <v>705</v>
      </c>
      <c r="B4" s="908"/>
      <c r="C4" s="908"/>
      <c r="D4" s="908"/>
      <c r="E4" s="908"/>
      <c r="F4" s="909"/>
    </row>
    <row r="5" spans="1:6" ht="20.25">
      <c r="A5" s="910" t="s">
        <v>706</v>
      </c>
      <c r="B5" s="911"/>
      <c r="C5" s="911"/>
      <c r="D5" s="911"/>
      <c r="E5" s="911"/>
      <c r="F5" s="912"/>
    </row>
    <row r="6" spans="1:6" ht="12.75">
      <c r="A6" s="913" t="s">
        <v>441</v>
      </c>
      <c r="B6" s="914"/>
      <c r="C6" s="914"/>
      <c r="D6" s="914"/>
      <c r="E6" s="914"/>
      <c r="F6" s="915"/>
    </row>
    <row r="7" spans="1:6" ht="12.75">
      <c r="A7" s="913" t="s">
        <v>442</v>
      </c>
      <c r="B7" s="914"/>
      <c r="C7" s="914"/>
      <c r="D7" s="914"/>
      <c r="E7" s="914"/>
      <c r="F7" s="915"/>
    </row>
    <row r="8" spans="1:6" ht="37.5">
      <c r="A8" s="134" t="s">
        <v>411</v>
      </c>
      <c r="B8" s="135" t="s">
        <v>412</v>
      </c>
      <c r="C8" s="136" t="s">
        <v>455</v>
      </c>
      <c r="D8" s="145" t="s">
        <v>456</v>
      </c>
      <c r="E8" s="136" t="s">
        <v>413</v>
      </c>
      <c r="F8" s="137" t="s">
        <v>414</v>
      </c>
    </row>
    <row r="9" spans="1:6" ht="18.75">
      <c r="A9" s="138" t="s">
        <v>415</v>
      </c>
      <c r="B9" s="139" t="s">
        <v>416</v>
      </c>
      <c r="C9" s="143">
        <v>5</v>
      </c>
      <c r="D9" s="143">
        <v>0.92</v>
      </c>
      <c r="E9" s="143">
        <f>C9+D9</f>
        <v>5.92</v>
      </c>
      <c r="F9" s="146">
        <f>E9</f>
        <v>5.92</v>
      </c>
    </row>
    <row r="10" spans="1:6" ht="18.75">
      <c r="A10" s="138" t="s">
        <v>417</v>
      </c>
      <c r="B10" s="139" t="s">
        <v>418</v>
      </c>
      <c r="C10" s="143">
        <v>7</v>
      </c>
      <c r="D10" s="143">
        <v>0.92</v>
      </c>
      <c r="E10" s="143">
        <f aca="true" t="shared" si="0" ref="E10:E21">C10+D10</f>
        <v>7.92</v>
      </c>
      <c r="F10" s="143">
        <f>F9+E10</f>
        <v>13.84</v>
      </c>
    </row>
    <row r="11" spans="1:6" ht="18.75">
      <c r="A11" s="138" t="s">
        <v>419</v>
      </c>
      <c r="B11" s="139" t="s">
        <v>420</v>
      </c>
      <c r="C11" s="143">
        <v>307.4</v>
      </c>
      <c r="D11" s="143">
        <v>0.92</v>
      </c>
      <c r="E11" s="143">
        <f t="shared" si="0"/>
        <v>308.32</v>
      </c>
      <c r="F11" s="143">
        <f>F10+E11</f>
        <v>322.15999999999997</v>
      </c>
    </row>
    <row r="12" spans="1:6" ht="18.75">
      <c r="A12" s="138" t="s">
        <v>421</v>
      </c>
      <c r="B12" s="139" t="s">
        <v>422</v>
      </c>
      <c r="C12" s="140">
        <v>378.48</v>
      </c>
      <c r="D12" s="143">
        <v>0.95</v>
      </c>
      <c r="E12" s="143">
        <f t="shared" si="0"/>
        <v>379.43</v>
      </c>
      <c r="F12" s="143">
        <f>F11+E12</f>
        <v>701.5899999999999</v>
      </c>
    </row>
    <row r="13" spans="1:6" ht="18.75">
      <c r="A13" s="138" t="s">
        <v>423</v>
      </c>
      <c r="B13" s="139" t="s">
        <v>424</v>
      </c>
      <c r="C13" s="140">
        <v>226.85</v>
      </c>
      <c r="D13" s="143">
        <v>0.95</v>
      </c>
      <c r="E13" s="143">
        <f t="shared" si="0"/>
        <v>227.79999999999998</v>
      </c>
      <c r="F13" s="143">
        <f>F12+E13</f>
        <v>929.3899999999999</v>
      </c>
    </row>
    <row r="14" spans="1:6" ht="18.75">
      <c r="A14" s="138" t="s">
        <v>425</v>
      </c>
      <c r="B14" s="139" t="s">
        <v>426</v>
      </c>
      <c r="C14" s="140">
        <v>173.27</v>
      </c>
      <c r="D14" s="143">
        <v>0.95</v>
      </c>
      <c r="E14" s="143">
        <f t="shared" si="0"/>
        <v>174.22</v>
      </c>
      <c r="F14" s="143">
        <f aca="true" t="shared" si="1" ref="F14:F20">F13+E14</f>
        <v>1103.61</v>
      </c>
    </row>
    <row r="15" spans="1:6" ht="18.75">
      <c r="A15" s="138" t="s">
        <v>427</v>
      </c>
      <c r="B15" s="139" t="s">
        <v>428</v>
      </c>
      <c r="C15" s="140">
        <v>132.81</v>
      </c>
      <c r="D15" s="143">
        <v>0.95</v>
      </c>
      <c r="E15" s="143">
        <f t="shared" si="0"/>
        <v>133.76</v>
      </c>
      <c r="F15" s="143">
        <f t="shared" si="1"/>
        <v>1237.37</v>
      </c>
    </row>
    <row r="16" spans="1:6" ht="18.75">
      <c r="A16" s="138" t="s">
        <v>429</v>
      </c>
      <c r="B16" s="139" t="s">
        <v>430</v>
      </c>
      <c r="C16" s="143">
        <v>115.3</v>
      </c>
      <c r="D16" s="143">
        <v>0.95</v>
      </c>
      <c r="E16" s="143">
        <f t="shared" si="0"/>
        <v>116.25</v>
      </c>
      <c r="F16" s="143">
        <f t="shared" si="1"/>
        <v>1353.62</v>
      </c>
    </row>
    <row r="17" spans="1:6" ht="18.75">
      <c r="A17" s="138" t="s">
        <v>431</v>
      </c>
      <c r="B17" s="139" t="s">
        <v>432</v>
      </c>
      <c r="C17" s="140">
        <v>139.11</v>
      </c>
      <c r="D17" s="143">
        <v>0.95</v>
      </c>
      <c r="E17" s="143">
        <f t="shared" si="0"/>
        <v>140.06</v>
      </c>
      <c r="F17" s="143">
        <f t="shared" si="1"/>
        <v>1493.6799999999998</v>
      </c>
    </row>
    <row r="18" spans="1:6" ht="18.75">
      <c r="A18" s="138" t="s">
        <v>433</v>
      </c>
      <c r="B18" s="139" t="s">
        <v>434</v>
      </c>
      <c r="C18" s="140">
        <v>221.55</v>
      </c>
      <c r="D18" s="140">
        <v>0.93</v>
      </c>
      <c r="E18" s="143">
        <f t="shared" si="0"/>
        <v>222.48000000000002</v>
      </c>
      <c r="F18" s="143">
        <f t="shared" si="1"/>
        <v>1716.1599999999999</v>
      </c>
    </row>
    <row r="19" spans="1:6" ht="18.75">
      <c r="A19" s="138" t="s">
        <v>435</v>
      </c>
      <c r="B19" s="139" t="s">
        <v>436</v>
      </c>
      <c r="C19" s="140">
        <v>242.16</v>
      </c>
      <c r="D19" s="143">
        <v>0.93</v>
      </c>
      <c r="E19" s="143">
        <f t="shared" si="0"/>
        <v>243.09</v>
      </c>
      <c r="F19" s="143">
        <f t="shared" si="1"/>
        <v>1959.2499999999998</v>
      </c>
    </row>
    <row r="20" spans="1:6" ht="18.75">
      <c r="A20" s="138" t="s">
        <v>437</v>
      </c>
      <c r="B20" s="139" t="s">
        <v>438</v>
      </c>
      <c r="C20" s="140">
        <v>267.07</v>
      </c>
      <c r="D20" s="143">
        <v>0.92</v>
      </c>
      <c r="E20" s="143">
        <f t="shared" si="0"/>
        <v>267.99</v>
      </c>
      <c r="F20" s="143">
        <f t="shared" si="1"/>
        <v>2227.24</v>
      </c>
    </row>
    <row r="21" spans="1:6" ht="19.5" thickBot="1">
      <c r="A21" s="141" t="s">
        <v>439</v>
      </c>
      <c r="B21" s="142" t="s">
        <v>440</v>
      </c>
      <c r="C21" s="144">
        <f>SUM(C9:C20)</f>
        <v>2216</v>
      </c>
      <c r="D21" s="144">
        <f>SUM(D9:D20)</f>
        <v>11.24</v>
      </c>
      <c r="E21" s="147">
        <f t="shared" si="0"/>
        <v>2227.24</v>
      </c>
      <c r="F21" s="143"/>
    </row>
  </sheetData>
  <sheetProtection/>
  <mergeCells count="5">
    <mergeCell ref="A2:F2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landscape" scale="90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84" sqref="I284:J284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84" sqref="I284:J284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84" sqref="I284:J284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MRD</dc:creator>
  <cp:keywords/>
  <dc:description/>
  <cp:lastModifiedBy>Hp48</cp:lastModifiedBy>
  <cp:lastPrinted>2019-06-27T09:24:22Z</cp:lastPrinted>
  <dcterms:created xsi:type="dcterms:W3CDTF">1996-10-14T19:53:07Z</dcterms:created>
  <dcterms:modified xsi:type="dcterms:W3CDTF">2019-07-10T06:54:47Z</dcterms:modified>
  <cp:category/>
  <cp:version/>
  <cp:contentType/>
  <cp:contentStatus/>
</cp:coreProperties>
</file>